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<sst xmlns="http://schemas.openxmlformats.org/spreadsheetml/2006/main" count="371" uniqueCount="262">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</sst>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i/>
      <sz val="9"/>
      <color rgb="FF000000"/>
      <name val="Times New Roman"/>
      <family val="1"/>
    </font>
    <font>
      <b/>
      <i/>
      <sz val="8"/>
      <color rgb="FFFF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" fontId="58" fillId="33" borderId="24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1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60" fillId="0" borderId="28" xfId="0" applyNumberFormat="1" applyFont="1" applyFill="1" applyBorder="1" applyAlignment="1">
      <alignment horizontal="center"/>
    </xf>
    <xf numFmtId="49" fontId="62" fillId="0" borderId="21" xfId="0" applyNumberFormat="1" applyFont="1" applyFill="1" applyBorder="1" applyAlignment="1">
      <alignment horizontal="center"/>
    </xf>
    <xf numFmtId="49" fontId="62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30" xfId="0" applyNumberFormat="1" applyFont="1" applyFill="1" applyBorder="1" applyAlignment="1">
      <alignment horizontal="center"/>
    </xf>
    <xf numFmtId="49" fontId="62" fillId="0" borderId="22" xfId="0" applyNumberFormat="1" applyFont="1" applyFill="1" applyBorder="1" applyAlignment="1">
      <alignment horizontal="center"/>
    </xf>
    <xf numFmtId="49" fontId="6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49" fontId="6" fillId="35" borderId="20" xfId="0" applyNumberFormat="1" applyFont="1" applyFill="1" applyBorder="1" applyAlignment="1">
      <alignment horizontal="center" vertical="center"/>
    </xf>
    <xf numFmtId="0" fontId="58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2" fillId="0" borderId="0" xfId="0" applyNumberFormat="1" applyFont="1" applyBorder="1" applyAlignment="1">
      <alignment horizontal="center"/>
    </xf>
    <xf numFmtId="4" fontId="63" fillId="35" borderId="20" xfId="0" applyNumberFormat="1" applyFont="1" applyFill="1" applyBorder="1" applyAlignment="1">
      <alignment horizontal="center" vertical="center"/>
    </xf>
    <xf numFmtId="0" fontId="63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60" fillId="33" borderId="20" xfId="0" applyNumberFormat="1" applyFont="1" applyFill="1" applyBorder="1" applyAlignment="1">
      <alignment horizontal="center" vertical="center" wrapText="1"/>
    </xf>
    <xf numFmtId="0" fontId="62" fillId="33" borderId="20" xfId="0" applyNumberFormat="1" applyFont="1" applyFill="1" applyBorder="1" applyAlignment="1">
      <alignment horizontal="center" vertical="center" wrapText="1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2" fillId="7" borderId="2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25" xfId="0" applyNumberFormat="1" applyFont="1" applyFill="1" applyBorder="1" applyAlignment="1">
      <alignment horizontal="center" vertical="center"/>
    </xf>
    <xf numFmtId="4" fontId="58" fillId="33" borderId="36" xfId="0" applyNumberFormat="1" applyFont="1" applyFill="1" applyBorder="1" applyAlignment="1">
      <alignment horizontal="center" vertical="center"/>
    </xf>
    <xf numFmtId="4" fontId="59" fillId="33" borderId="36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0" borderId="36" xfId="0" applyNumberFormat="1" applyFont="1" applyBorder="1" applyAlignment="1">
      <alignment horizontal="left" wrapText="1" indent="3"/>
    </xf>
    <xf numFmtId="0" fontId="2" fillId="0" borderId="36" xfId="0" applyNumberFormat="1" applyFont="1" applyBorder="1" applyAlignment="1">
      <alignment horizontal="left" indent="3"/>
    </xf>
    <xf numFmtId="49" fontId="2" fillId="0" borderId="36" xfId="0" applyNumberFormat="1" applyFont="1" applyBorder="1" applyAlignment="1">
      <alignment horizontal="center" vertical="center"/>
    </xf>
    <xf numFmtId="0" fontId="58" fillId="0" borderId="36" xfId="0" applyNumberFormat="1" applyFont="1" applyBorder="1" applyAlignment="1">
      <alignment horizontal="center" vertical="center"/>
    </xf>
    <xf numFmtId="0" fontId="59" fillId="0" borderId="36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37" xfId="0" applyNumberFormat="1" applyFont="1" applyBorder="1" applyAlignment="1">
      <alignment horizontal="left" indent="2"/>
    </xf>
    <xf numFmtId="49" fontId="2" fillId="0" borderId="37" xfId="0" applyNumberFormat="1" applyFont="1" applyBorder="1" applyAlignment="1">
      <alignment horizontal="center" vertical="center"/>
    </xf>
    <xf numFmtId="0" fontId="58" fillId="0" borderId="37" xfId="0" applyNumberFormat="1" applyFont="1" applyBorder="1" applyAlignment="1">
      <alignment horizontal="center" vertical="center"/>
    </xf>
    <xf numFmtId="0" fontId="59" fillId="0" borderId="37" xfId="0" applyNumberFormat="1" applyFont="1" applyBorder="1" applyAlignment="1">
      <alignment horizontal="center" vertical="center"/>
    </xf>
    <xf numFmtId="4" fontId="58" fillId="33" borderId="37" xfId="0" applyNumberFormat="1" applyFont="1" applyFill="1" applyBorder="1" applyAlignment="1">
      <alignment horizontal="center" vertical="center"/>
    </xf>
    <xf numFmtId="4" fontId="59" fillId="33" borderId="37" xfId="0" applyNumberFormat="1" applyFont="1" applyFill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30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3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4" fontId="63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4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4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2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49" fontId="2" fillId="7" borderId="30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33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49" fontId="2" fillId="33" borderId="4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" fontId="63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9" fontId="6" fillId="7" borderId="28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41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25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60" fillId="0" borderId="16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/>
    </xf>
    <xf numFmtId="0" fontId="64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 wrapText="1"/>
    </xf>
    <xf numFmtId="0" fontId="62" fillId="0" borderId="16" xfId="0" applyNumberFormat="1" applyFont="1" applyBorder="1" applyAlignment="1">
      <alignment horizontal="center" wrapText="1"/>
    </xf>
    <xf numFmtId="49" fontId="60" fillId="0" borderId="16" xfId="0" applyNumberFormat="1" applyFont="1" applyBorder="1" applyAlignment="1">
      <alignment horizontal="center"/>
    </xf>
    <xf numFmtId="49" fontId="62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2" fillId="0" borderId="16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229</xdr:col>
      <xdr:colOff>0</xdr:colOff>
      <xdr:row>56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97125" cy="872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193</xdr:col>
      <xdr:colOff>47625</xdr:colOff>
      <xdr:row>50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78100" cy="803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40" t="s">
        <v>0</v>
      </c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27:161" s="2" customFormat="1" ht="36.75" customHeight="1">
      <c r="DW3" s="41" t="s">
        <v>1</v>
      </c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</row>
    <row r="4" spans="127:161" s="3" customFormat="1" ht="8.25" customHeight="1">
      <c r="DW4" s="43" t="s">
        <v>2</v>
      </c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127:161" s="2" customFormat="1" ht="23.25" customHeight="1">
      <c r="DW5" s="44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"/>
      <c r="EK5" s="4"/>
      <c r="EL5" s="46" t="s">
        <v>202</v>
      </c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</row>
    <row r="6" spans="127:161" s="3" customFormat="1" ht="8.25">
      <c r="DW6" s="47" t="s">
        <v>3</v>
      </c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L6" s="47" t="s">
        <v>4</v>
      </c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</row>
    <row r="7" spans="127:156" s="2" customFormat="1" ht="12">
      <c r="DW7" s="48" t="s">
        <v>5</v>
      </c>
      <c r="DX7" s="48"/>
      <c r="DY7" s="49"/>
      <c r="DZ7" s="50"/>
      <c r="EA7" s="50"/>
      <c r="EB7" s="51" t="s">
        <v>5</v>
      </c>
      <c r="EC7" s="51"/>
      <c r="EE7" s="49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2" t="s">
        <v>6</v>
      </c>
      <c r="EU7" s="53"/>
      <c r="EV7" s="53"/>
      <c r="EW7" s="52" t="s">
        <v>12</v>
      </c>
      <c r="EX7" s="53"/>
      <c r="EY7" s="53"/>
      <c r="EZ7" s="2" t="s">
        <v>7</v>
      </c>
    </row>
    <row r="8" spans="1:161" s="5" customFormat="1" ht="12.75" customHeight="1">
      <c r="A8" s="54" t="s">
        <v>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</row>
    <row r="9" spans="51:148" s="5" customFormat="1" ht="12">
      <c r="AY9" s="55" t="s">
        <v>9</v>
      </c>
      <c r="AZ9" s="55"/>
      <c r="BA9" s="55"/>
      <c r="BB9" s="55"/>
      <c r="BC9" s="55"/>
      <c r="BD9" s="55"/>
      <c r="BE9" s="55"/>
      <c r="BF9" s="52" t="s">
        <v>12</v>
      </c>
      <c r="BG9" s="53"/>
      <c r="BH9" s="53"/>
      <c r="BI9" s="55" t="s">
        <v>10</v>
      </c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2" t="s">
        <v>251</v>
      </c>
      <c r="CF9" s="53"/>
      <c r="CG9" s="53"/>
      <c r="CH9" s="55" t="s">
        <v>11</v>
      </c>
      <c r="CI9" s="55"/>
      <c r="CJ9" s="55"/>
      <c r="CK9" s="55"/>
      <c r="CL9" s="55"/>
      <c r="CM9" s="52" t="s">
        <v>260</v>
      </c>
      <c r="CN9" s="53"/>
      <c r="CO9" s="53"/>
      <c r="CP9" s="56" t="s">
        <v>13</v>
      </c>
      <c r="CQ9" s="56"/>
      <c r="CR9" s="56"/>
      <c r="CS9" s="56"/>
      <c r="CT9" s="56"/>
      <c r="CU9" s="56"/>
      <c r="CV9" s="56"/>
      <c r="CW9" s="56"/>
      <c r="CX9" s="5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7" t="s">
        <v>14</v>
      </c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9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60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2"/>
    </row>
    <row r="12" spans="59:161" ht="12.75" customHeight="1">
      <c r="BG12" s="63" t="s">
        <v>15</v>
      </c>
      <c r="BH12" s="63"/>
      <c r="BI12" s="63"/>
      <c r="BJ12" s="63"/>
      <c r="BK12" s="49"/>
      <c r="BL12" s="50"/>
      <c r="BM12" s="50"/>
      <c r="BN12" s="64" t="s">
        <v>5</v>
      </c>
      <c r="BO12" s="64"/>
      <c r="BQ12" s="49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63">
        <v>20</v>
      </c>
      <c r="CG12" s="63"/>
      <c r="CH12" s="63"/>
      <c r="CI12" s="52" t="s">
        <v>12</v>
      </c>
      <c r="CJ12" s="53"/>
      <c r="CK12" s="53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5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7"/>
    </row>
    <row r="13" spans="1:161" ht="18" customHeight="1">
      <c r="A13" s="64" t="s">
        <v>17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71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3"/>
    </row>
    <row r="14" spans="1:161" ht="11.25" customHeight="1">
      <c r="A14" s="1" t="s">
        <v>19</v>
      </c>
      <c r="AB14" s="77" t="s">
        <v>20</v>
      </c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71" t="s">
        <v>22</v>
      </c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3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71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3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71" t="s">
        <v>203</v>
      </c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3"/>
    </row>
    <row r="17" spans="1:161" ht="33.75" customHeight="1">
      <c r="A17" s="68" t="s">
        <v>24</v>
      </c>
      <c r="B17" s="68"/>
      <c r="C17" s="68"/>
      <c r="D17" s="68"/>
      <c r="E17" s="68"/>
      <c r="F17" s="68"/>
      <c r="G17" s="68"/>
      <c r="H17" s="68"/>
      <c r="I17" s="68"/>
      <c r="J17" s="68"/>
      <c r="K17" s="69" t="s">
        <v>204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71" t="s">
        <v>26</v>
      </c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3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74" t="s">
        <v>29</v>
      </c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6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</sheetData>
  <sheetProtection/>
  <mergeCells count="39"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8:FE8"/>
    <mergeCell ref="AY9:BE9"/>
    <mergeCell ref="BF9:BH9"/>
    <mergeCell ref="BI9:CD9"/>
    <mergeCell ref="CE9:CG9"/>
    <mergeCell ref="CH9:CL9"/>
    <mergeCell ref="CM9:CO9"/>
    <mergeCell ref="CP9:CX9"/>
    <mergeCell ref="DW7:DX7"/>
    <mergeCell ref="DY7:EA7"/>
    <mergeCell ref="EB7:EC7"/>
    <mergeCell ref="EE7:ES7"/>
    <mergeCell ref="ET7:EV7"/>
    <mergeCell ref="EW7:EY7"/>
    <mergeCell ref="DW2:FE2"/>
    <mergeCell ref="DW3:FE3"/>
    <mergeCell ref="DW4:FE4"/>
    <mergeCell ref="DW5:EI5"/>
    <mergeCell ref="EL5:FE5"/>
    <mergeCell ref="DW6:EI6"/>
    <mergeCell ref="EL6:FE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="120" zoomScaleNormal="120" zoomScaleSheetLayoutView="120" workbookViewId="0" topLeftCell="A43">
      <selection activeCell="DF56" sqref="DF56:DR56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205" t="s">
        <v>30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</row>
    <row r="3" ht="2.25" customHeight="1"/>
    <row r="4" spans="1:148" ht="11.25">
      <c r="A4" s="206" t="s">
        <v>31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8"/>
      <c r="BX4" s="215" t="s">
        <v>32</v>
      </c>
      <c r="BY4" s="216"/>
      <c r="BZ4" s="216"/>
      <c r="CA4" s="216"/>
      <c r="CB4" s="216"/>
      <c r="CC4" s="216"/>
      <c r="CD4" s="216"/>
      <c r="CE4" s="217"/>
      <c r="CF4" s="215" t="s">
        <v>205</v>
      </c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7"/>
      <c r="CS4" s="215" t="s">
        <v>33</v>
      </c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7"/>
      <c r="DF4" s="223" t="s">
        <v>34</v>
      </c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</row>
    <row r="5" spans="1:148" ht="11.2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1"/>
      <c r="BX5" s="218"/>
      <c r="BY5" s="68"/>
      <c r="BZ5" s="68"/>
      <c r="CA5" s="68"/>
      <c r="CB5" s="68"/>
      <c r="CC5" s="68"/>
      <c r="CD5" s="68"/>
      <c r="CE5" s="219"/>
      <c r="CF5" s="21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219"/>
      <c r="CS5" s="21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219"/>
      <c r="DF5" s="198" t="s">
        <v>9</v>
      </c>
      <c r="DG5" s="199"/>
      <c r="DH5" s="199"/>
      <c r="DI5" s="199"/>
      <c r="DJ5" s="199"/>
      <c r="DK5" s="199"/>
      <c r="DL5" s="194" t="s">
        <v>12</v>
      </c>
      <c r="DM5" s="195"/>
      <c r="DN5" s="195"/>
      <c r="DO5" s="196" t="s">
        <v>7</v>
      </c>
      <c r="DP5" s="196"/>
      <c r="DQ5" s="196"/>
      <c r="DR5" s="197"/>
      <c r="DS5" s="198" t="s">
        <v>9</v>
      </c>
      <c r="DT5" s="199"/>
      <c r="DU5" s="199"/>
      <c r="DV5" s="199"/>
      <c r="DW5" s="199"/>
      <c r="DX5" s="199"/>
      <c r="DY5" s="194" t="s">
        <v>251</v>
      </c>
      <c r="DZ5" s="195"/>
      <c r="EA5" s="195"/>
      <c r="EB5" s="196" t="s">
        <v>7</v>
      </c>
      <c r="EC5" s="196"/>
      <c r="ED5" s="196"/>
      <c r="EE5" s="197"/>
      <c r="EF5" s="198" t="s">
        <v>9</v>
      </c>
      <c r="EG5" s="199"/>
      <c r="EH5" s="199"/>
      <c r="EI5" s="199"/>
      <c r="EJ5" s="199"/>
      <c r="EK5" s="199"/>
      <c r="EL5" s="200" t="s">
        <v>260</v>
      </c>
      <c r="EM5" s="201"/>
      <c r="EN5" s="201"/>
      <c r="EO5" s="196" t="s">
        <v>7</v>
      </c>
      <c r="EP5" s="196"/>
      <c r="EQ5" s="196"/>
      <c r="ER5" s="197"/>
    </row>
    <row r="6" spans="1:148" ht="39" customHeight="1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4"/>
      <c r="BX6" s="220"/>
      <c r="BY6" s="221"/>
      <c r="BZ6" s="221"/>
      <c r="CA6" s="221"/>
      <c r="CB6" s="221"/>
      <c r="CC6" s="221"/>
      <c r="CD6" s="221"/>
      <c r="CE6" s="222"/>
      <c r="CF6" s="220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2"/>
      <c r="CS6" s="220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2"/>
      <c r="DF6" s="202" t="s">
        <v>35</v>
      </c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4"/>
      <c r="DS6" s="202" t="s">
        <v>36</v>
      </c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4"/>
      <c r="EF6" s="202" t="s">
        <v>37</v>
      </c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4"/>
    </row>
    <row r="7" spans="1:148" ht="12" thickBot="1">
      <c r="A7" s="191" t="s">
        <v>38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3"/>
      <c r="BX7" s="178" t="s">
        <v>39</v>
      </c>
      <c r="BY7" s="179"/>
      <c r="BZ7" s="179"/>
      <c r="CA7" s="179"/>
      <c r="CB7" s="179"/>
      <c r="CC7" s="179"/>
      <c r="CD7" s="179"/>
      <c r="CE7" s="180"/>
      <c r="CF7" s="178" t="s">
        <v>40</v>
      </c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80"/>
      <c r="CS7" s="178" t="s">
        <v>41</v>
      </c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80"/>
      <c r="DF7" s="178" t="s">
        <v>42</v>
      </c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80"/>
      <c r="DS7" s="178" t="s">
        <v>43</v>
      </c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80"/>
      <c r="EF7" s="178" t="s">
        <v>44</v>
      </c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80"/>
    </row>
    <row r="8" spans="1:148" ht="12.75" customHeight="1">
      <c r="A8" s="172" t="s">
        <v>206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81" t="s">
        <v>45</v>
      </c>
      <c r="BY8" s="182"/>
      <c r="BZ8" s="182"/>
      <c r="CA8" s="182"/>
      <c r="CB8" s="182"/>
      <c r="CC8" s="182"/>
      <c r="CD8" s="182"/>
      <c r="CE8" s="183"/>
      <c r="CF8" s="184" t="s">
        <v>46</v>
      </c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3"/>
      <c r="CS8" s="184" t="s">
        <v>46</v>
      </c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3"/>
      <c r="DF8" s="185">
        <v>67500.22</v>
      </c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7"/>
      <c r="DS8" s="188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90"/>
      <c r="EF8" s="188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90"/>
    </row>
    <row r="9" spans="1:148" ht="15.75" customHeight="1">
      <c r="A9" s="172" t="s">
        <v>207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4" t="s">
        <v>47</v>
      </c>
      <c r="BY9" s="175"/>
      <c r="BZ9" s="175"/>
      <c r="CA9" s="175"/>
      <c r="CB9" s="175"/>
      <c r="CC9" s="175"/>
      <c r="CD9" s="175"/>
      <c r="CE9" s="176"/>
      <c r="CF9" s="177" t="s">
        <v>46</v>
      </c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6"/>
      <c r="CS9" s="177" t="s">
        <v>46</v>
      </c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6"/>
      <c r="DF9" s="157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9"/>
      <c r="DS9" s="157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9"/>
      <c r="EF9" s="157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9"/>
    </row>
    <row r="10" spans="1:148" s="25" customFormat="1" ht="15" customHeight="1">
      <c r="A10" s="160" t="s">
        <v>48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2" t="s">
        <v>49</v>
      </c>
      <c r="BY10" s="163"/>
      <c r="BZ10" s="163"/>
      <c r="CA10" s="163"/>
      <c r="CB10" s="163"/>
      <c r="CC10" s="163"/>
      <c r="CD10" s="163"/>
      <c r="CE10" s="164"/>
      <c r="CF10" s="165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4"/>
      <c r="CS10" s="166">
        <v>100</v>
      </c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8"/>
      <c r="DF10" s="169">
        <f>DF11+DF13+DF18+DF19+DF27+DF36+DF24+DF25+DF31</f>
        <v>22792231.68</v>
      </c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1"/>
      <c r="DS10" s="169">
        <f>DS11+DS13+DS18+DS19+DS27+DS36+DS24+DS25</f>
        <v>16457433</v>
      </c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1"/>
      <c r="EF10" s="169">
        <f>EF11+EF13+EF18+EF19+EF27+EF36+EF24+EF25</f>
        <v>17655119</v>
      </c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1"/>
    </row>
    <row r="11" spans="1:148" ht="22.5" customHeight="1">
      <c r="A11" s="124" t="s">
        <v>50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93">
        <v>121</v>
      </c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79">
        <f>DF12</f>
        <v>250</v>
      </c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79">
        <f>DS12</f>
        <v>250</v>
      </c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79">
        <f>EF12</f>
        <v>250</v>
      </c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</row>
    <row r="12" spans="1:172" ht="14.25" customHeight="1">
      <c r="A12" s="151" t="s">
        <v>53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82" t="s">
        <v>54</v>
      </c>
      <c r="BY12" s="82"/>
      <c r="BZ12" s="82"/>
      <c r="CA12" s="82"/>
      <c r="CB12" s="82"/>
      <c r="CC12" s="82"/>
      <c r="CD12" s="82"/>
      <c r="CE12" s="8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3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5">
        <v>250</v>
      </c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5">
        <v>250</v>
      </c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5">
        <v>250</v>
      </c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</row>
    <row r="13" spans="1:172" ht="15.75" customHeight="1">
      <c r="A13" s="149" t="s">
        <v>55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93">
        <v>130</v>
      </c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79">
        <f>DF14+DF15+DF17+DF16</f>
        <v>22384629.55</v>
      </c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79">
        <f>DS14+DS15+DS17+DS16</f>
        <v>16457183</v>
      </c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79">
        <f>EF14+EF15+EF17+EF16</f>
        <v>17654869</v>
      </c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23.25" customHeight="1">
      <c r="A14" s="143" t="s">
        <v>58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5" t="s">
        <v>59</v>
      </c>
      <c r="BY14" s="145"/>
      <c r="BZ14" s="145"/>
      <c r="CA14" s="145"/>
      <c r="CB14" s="145"/>
      <c r="CC14" s="145"/>
      <c r="CD14" s="145"/>
      <c r="CE14" s="145"/>
      <c r="CF14" s="145" t="s">
        <v>57</v>
      </c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6">
        <v>131</v>
      </c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0">
        <f>16267354-25545-306500-139471.97+67300+20300-807600-243900+23000+7000-27928.03-30000+17900-43329+1480769.4+375500+15000+6000+23389.36+95092.99+334115+230343.93+54167.03+1381585-20768.73-228400.43</f>
        <v>18525373.55</v>
      </c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0">
        <f>13963445-1066162</f>
        <v>12897283</v>
      </c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0">
        <v>14094969</v>
      </c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25"/>
      <c r="FO14" s="25"/>
      <c r="FP14" s="25"/>
    </row>
    <row r="15" spans="1:172" ht="33" customHeight="1">
      <c r="A15" s="113" t="s">
        <v>60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93">
        <v>131</v>
      </c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85">
        <f>3558400+70000+214356+15000</f>
        <v>3857756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5"/>
      <c r="ET15" s="25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25"/>
    </row>
    <row r="16" spans="1:172" ht="24" customHeight="1">
      <c r="A16" s="113" t="s">
        <v>208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93">
        <v>131</v>
      </c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26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5"/>
      <c r="ET16" s="25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5"/>
    </row>
    <row r="17" spans="1:172" ht="17.25" customHeight="1">
      <c r="A17" s="113" t="s">
        <v>61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93">
        <v>135</v>
      </c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26"/>
      <c r="DF17" s="85">
        <v>1500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5"/>
      <c r="ET17" s="25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25"/>
    </row>
    <row r="18" spans="1:172" ht="11.25" customHeight="1">
      <c r="A18" s="124" t="s">
        <v>62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93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79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79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79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4.25" customHeight="1">
      <c r="A19" s="119" t="s">
        <v>65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1" t="s">
        <v>66</v>
      </c>
      <c r="BY19" s="121"/>
      <c r="BZ19" s="121"/>
      <c r="CA19" s="121"/>
      <c r="CB19" s="121"/>
      <c r="CC19" s="121"/>
      <c r="CD19" s="121"/>
      <c r="CE19" s="121"/>
      <c r="CF19" s="121" t="s">
        <v>67</v>
      </c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2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17">
        <f>DF20+DF21+DF22+DF23</f>
        <v>407344</v>
      </c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7">
        <f>DS20+DS21+DS22+DS23</f>
        <v>0</v>
      </c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7">
        <f>EF20+EF21+EF22+EF23</f>
        <v>0</v>
      </c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ht="12.75" customHeight="1">
      <c r="A20" s="87" t="s">
        <v>249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8" t="s">
        <v>69</v>
      </c>
      <c r="BY20" s="88"/>
      <c r="BZ20" s="88"/>
      <c r="CA20" s="88"/>
      <c r="CB20" s="88"/>
      <c r="CC20" s="88"/>
      <c r="CD20" s="88"/>
      <c r="CE20" s="88"/>
      <c r="CF20" s="88" t="s">
        <v>67</v>
      </c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37">
        <f>393344+14000</f>
        <v>407344</v>
      </c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9"/>
      <c r="DS20" s="137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9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5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</row>
    <row r="21" spans="1:172" ht="12.75" customHeight="1">
      <c r="A21" s="81" t="s">
        <v>71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8" t="s">
        <v>72</v>
      </c>
      <c r="BY21" s="88"/>
      <c r="BZ21" s="88"/>
      <c r="CA21" s="88"/>
      <c r="CB21" s="88"/>
      <c r="CC21" s="88"/>
      <c r="CD21" s="88"/>
      <c r="CE21" s="88"/>
      <c r="CF21" s="88" t="s">
        <v>67</v>
      </c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2.75" customHeight="1">
      <c r="A22" s="81" t="s">
        <v>209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8"/>
      <c r="BY22" s="88"/>
      <c r="BZ22" s="88"/>
      <c r="CA22" s="88"/>
      <c r="CB22" s="88"/>
      <c r="CC22" s="88"/>
      <c r="CD22" s="88"/>
      <c r="CE22" s="88"/>
      <c r="CF22" s="88" t="s">
        <v>67</v>
      </c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2.75" customHeight="1">
      <c r="A23" s="81" t="s">
        <v>210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8"/>
      <c r="BY23" s="88"/>
      <c r="BZ23" s="88"/>
      <c r="CA23" s="88"/>
      <c r="CB23" s="88"/>
      <c r="CC23" s="88"/>
      <c r="CD23" s="88"/>
      <c r="CE23" s="88"/>
      <c r="CF23" s="88" t="s">
        <v>67</v>
      </c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22.5" customHeight="1">
      <c r="A24" s="89" t="s">
        <v>248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88"/>
      <c r="BY24" s="88"/>
      <c r="BZ24" s="88"/>
      <c r="CA24" s="88"/>
      <c r="CB24" s="88"/>
      <c r="CC24" s="88"/>
      <c r="CD24" s="88"/>
      <c r="CE24" s="88"/>
      <c r="CF24" s="88" t="s">
        <v>211</v>
      </c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2" customHeight="1">
      <c r="A25" s="89" t="s">
        <v>250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88"/>
      <c r="BY25" s="88"/>
      <c r="BZ25" s="88"/>
      <c r="CA25" s="88"/>
      <c r="CB25" s="88"/>
      <c r="CC25" s="88"/>
      <c r="CD25" s="88"/>
      <c r="CE25" s="88"/>
      <c r="CF25" s="88" t="s">
        <v>211</v>
      </c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15" customHeight="1">
      <c r="A26" s="81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256" s="28" customFormat="1" ht="12.75" customHeight="1">
      <c r="A27" s="111" t="s">
        <v>68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88" t="s">
        <v>73</v>
      </c>
      <c r="BY27" s="88"/>
      <c r="BZ27" s="88"/>
      <c r="CA27" s="88"/>
      <c r="CB27" s="88"/>
      <c r="CC27" s="88"/>
      <c r="CD27" s="88"/>
      <c r="CE27" s="88"/>
      <c r="CF27" s="88" t="s">
        <v>74</v>
      </c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8" customFormat="1" ht="13.5" customHeight="1">
      <c r="A28" s="87" t="s">
        <v>53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8" t="s">
        <v>75</v>
      </c>
      <c r="BY28" s="88"/>
      <c r="BZ28" s="88"/>
      <c r="CA28" s="88"/>
      <c r="CB28" s="88"/>
      <c r="CC28" s="88"/>
      <c r="CD28" s="88"/>
      <c r="CE28" s="88"/>
      <c r="CF28" s="88" t="s">
        <v>74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8" customFormat="1" ht="15" customHeight="1">
      <c r="A29" s="87" t="s">
        <v>70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8" customFormat="1" ht="8.25" customHeight="1">
      <c r="A30" s="81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8" customFormat="1" ht="12.75" customHeight="1">
      <c r="A31" s="134" t="s">
        <v>255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6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93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85">
        <f>DF33</f>
        <v>8.13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8" customFormat="1" ht="21.75" customHeight="1">
      <c r="A32" s="81" t="s">
        <v>257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93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85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8" customFormat="1" ht="24" customHeight="1">
      <c r="A33" s="225" t="s">
        <v>258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7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>
        <v>8.13</v>
      </c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148" ht="21" customHeight="1">
      <c r="A34" s="81" t="s">
        <v>259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79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79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79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</row>
    <row r="35" spans="1:148" ht="6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79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79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79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</row>
    <row r="36" spans="1:148" ht="12.75" customHeight="1">
      <c r="A36" s="124" t="s">
        <v>76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93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79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79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79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</row>
    <row r="37" spans="1:148" ht="33.75" customHeight="1">
      <c r="A37" s="113" t="s">
        <v>78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93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79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79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79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</row>
    <row r="38" spans="1:148" ht="15" customHeight="1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93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79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79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79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</row>
    <row r="39" spans="1:148" ht="13.5" customHeight="1">
      <c r="A39" s="95" t="s">
        <v>81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6" t="s">
        <v>82</v>
      </c>
      <c r="BY39" s="96"/>
      <c r="BZ39" s="96"/>
      <c r="CA39" s="96"/>
      <c r="CB39" s="96"/>
      <c r="CC39" s="96"/>
      <c r="CD39" s="96"/>
      <c r="CE39" s="96"/>
      <c r="CF39" s="96" t="s">
        <v>46</v>
      </c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105">
        <v>200</v>
      </c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104">
        <f>DF40+DF50+DF56</f>
        <v>22859731.9</v>
      </c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4">
        <f>DS40+DS50+DS56</f>
        <v>16457433</v>
      </c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4">
        <f>EF40+EF50+EF56</f>
        <v>17655119</v>
      </c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</row>
    <row r="40" spans="1:148" ht="22.5" customHeight="1">
      <c r="A40" s="129" t="s">
        <v>83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21" t="s">
        <v>84</v>
      </c>
      <c r="BY40" s="121"/>
      <c r="BZ40" s="121"/>
      <c r="CA40" s="121"/>
      <c r="CB40" s="121"/>
      <c r="CC40" s="121"/>
      <c r="CD40" s="121"/>
      <c r="CE40" s="121"/>
      <c r="CF40" s="121" t="s">
        <v>46</v>
      </c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31" t="s">
        <v>85</v>
      </c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17">
        <f>SUM(DF41:DR44)</f>
        <v>15211552.33</v>
      </c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7">
        <f>SUM(DS41:EE44)</f>
        <v>9648033</v>
      </c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7">
        <f>SUM(EF41:ER44)</f>
        <v>10934445</v>
      </c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</row>
    <row r="41" spans="1:148" ht="22.5" customHeight="1">
      <c r="A41" s="113" t="s">
        <v>86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82" t="s">
        <v>87</v>
      </c>
      <c r="BY41" s="82"/>
      <c r="BZ41" s="82"/>
      <c r="CA41" s="82"/>
      <c r="CB41" s="82"/>
      <c r="CC41" s="82"/>
      <c r="CD41" s="82"/>
      <c r="CE41" s="82"/>
      <c r="CF41" s="88" t="s">
        <v>88</v>
      </c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f>10336030-235400-67300+67300-807600+23000-30000+32900-74329+1186169.4+328400+23389.36+73070.84+303635-144884.85+1020001-2314.99-154957.66</f>
        <v>11877109.1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f>8270795-1066162</f>
        <v>7204633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13" t="s">
        <v>89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82" t="s">
        <v>90</v>
      </c>
      <c r="BY42" s="82"/>
      <c r="BZ42" s="82"/>
      <c r="CA42" s="82"/>
      <c r="CB42" s="82"/>
      <c r="CC42" s="82"/>
      <c r="CD42" s="82"/>
      <c r="CE42" s="82"/>
      <c r="CF42" s="88" t="s">
        <v>91</v>
      </c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f>2880-2392</f>
        <v>488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13" t="s">
        <v>92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82" t="s">
        <v>93</v>
      </c>
      <c r="BY43" s="82"/>
      <c r="BZ43" s="82"/>
      <c r="CA43" s="82"/>
      <c r="CB43" s="82"/>
      <c r="CC43" s="82"/>
      <c r="CD43" s="82"/>
      <c r="CE43" s="82"/>
      <c r="CF43" s="88" t="s">
        <v>94</v>
      </c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13" t="s">
        <v>95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82" t="s">
        <v>96</v>
      </c>
      <c r="BY44" s="82"/>
      <c r="BZ44" s="82"/>
      <c r="CA44" s="82"/>
      <c r="CB44" s="82"/>
      <c r="CC44" s="82"/>
      <c r="CD44" s="82"/>
      <c r="CE44" s="82"/>
      <c r="CF44" s="88" t="s">
        <v>97</v>
      </c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f>3120600-71100-20300+20300-243900+7000-15000+294600+57100+6000+22022.15+134115+-73291.07+144884.85+72676-28986.93-92764.77</f>
        <v>3333955.23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f>2497800-54400</f>
        <v>2443400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f>2547900-50000</f>
        <v>2497900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101" t="s">
        <v>212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88" t="s">
        <v>213</v>
      </c>
      <c r="BY45" s="88"/>
      <c r="BZ45" s="88"/>
      <c r="CA45" s="88"/>
      <c r="CB45" s="88"/>
      <c r="CC45" s="88"/>
      <c r="CD45" s="88"/>
      <c r="CE45" s="88"/>
      <c r="CF45" s="88" t="s">
        <v>214</v>
      </c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126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  <c r="DE45" s="29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1" t="s">
        <v>215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8" t="s">
        <v>216</v>
      </c>
      <c r="BY46" s="88"/>
      <c r="BZ46" s="88"/>
      <c r="CA46" s="88"/>
      <c r="CB46" s="88"/>
      <c r="CC46" s="88"/>
      <c r="CD46" s="88"/>
      <c r="CE46" s="88"/>
      <c r="CF46" s="88" t="s">
        <v>217</v>
      </c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126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8"/>
      <c r="DE46" s="29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1" t="s">
        <v>218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8" t="s">
        <v>219</v>
      </c>
      <c r="BY47" s="88"/>
      <c r="BZ47" s="88"/>
      <c r="CA47" s="88"/>
      <c r="CB47" s="88"/>
      <c r="CC47" s="88"/>
      <c r="CD47" s="88"/>
      <c r="CE47" s="88"/>
      <c r="CF47" s="88" t="s">
        <v>220</v>
      </c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126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  <c r="DE47" s="29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1" t="s">
        <v>221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8" t="s">
        <v>222</v>
      </c>
      <c r="BY48" s="88"/>
      <c r="BZ48" s="88"/>
      <c r="CA48" s="88"/>
      <c r="CB48" s="88"/>
      <c r="CC48" s="88"/>
      <c r="CD48" s="88"/>
      <c r="CE48" s="88"/>
      <c r="CF48" s="88" t="s">
        <v>223</v>
      </c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126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8"/>
      <c r="DE48" s="29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1" t="s">
        <v>224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8" t="s">
        <v>225</v>
      </c>
      <c r="BY49" s="88"/>
      <c r="BZ49" s="88"/>
      <c r="CA49" s="88"/>
      <c r="CB49" s="88"/>
      <c r="CC49" s="88"/>
      <c r="CD49" s="88"/>
      <c r="CE49" s="88"/>
      <c r="CF49" s="88" t="s">
        <v>226</v>
      </c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126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  <c r="DE49" s="29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19" t="s">
        <v>98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1" t="s">
        <v>99</v>
      </c>
      <c r="BY50" s="121"/>
      <c r="BZ50" s="121"/>
      <c r="CA50" s="121"/>
      <c r="CB50" s="121"/>
      <c r="CC50" s="121"/>
      <c r="CD50" s="121"/>
      <c r="CE50" s="121"/>
      <c r="CF50" s="121" t="s">
        <v>100</v>
      </c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2">
        <v>290</v>
      </c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17">
        <f>DF51+DF52+DF53</f>
        <v>178499</v>
      </c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7">
        <f>DS51+DS52+DS53</f>
        <v>194271</v>
      </c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7">
        <f>EF51+EF52+EF53</f>
        <v>194271</v>
      </c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</row>
    <row r="51" spans="1:148" ht="21.75" customHeight="1">
      <c r="A51" s="113" t="s">
        <v>101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82" t="s">
        <v>102</v>
      </c>
      <c r="BY51" s="82"/>
      <c r="BZ51" s="82"/>
      <c r="CA51" s="82"/>
      <c r="CB51" s="82"/>
      <c r="CC51" s="82"/>
      <c r="CD51" s="82"/>
      <c r="CE51" s="82"/>
      <c r="CF51" s="88" t="s">
        <v>103</v>
      </c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f>178499-60.54</f>
        <v>178438.46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13" t="s">
        <v>104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82" t="s">
        <v>105</v>
      </c>
      <c r="BY52" s="82"/>
      <c r="BZ52" s="82"/>
      <c r="CA52" s="82"/>
      <c r="CB52" s="82"/>
      <c r="CC52" s="82"/>
      <c r="CD52" s="82"/>
      <c r="CE52" s="82"/>
      <c r="CF52" s="88" t="s">
        <v>106</v>
      </c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13" t="s">
        <v>107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82" t="s">
        <v>108</v>
      </c>
      <c r="BY53" s="82"/>
      <c r="BZ53" s="82"/>
      <c r="CA53" s="82"/>
      <c r="CB53" s="82"/>
      <c r="CC53" s="82"/>
      <c r="CD53" s="82"/>
      <c r="CE53" s="82"/>
      <c r="CF53" s="88" t="s">
        <v>109</v>
      </c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>
        <f>60.54</f>
        <v>60.54</v>
      </c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24" t="s">
        <v>110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93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79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79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79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</row>
    <row r="55" spans="1:148" ht="21.75" customHeight="1">
      <c r="A55" s="113" t="s">
        <v>112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93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79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79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79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</row>
    <row r="56" spans="1:148" ht="12.75" customHeight="1">
      <c r="A56" s="119" t="s">
        <v>227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1" t="s">
        <v>115</v>
      </c>
      <c r="BY56" s="121"/>
      <c r="BZ56" s="121"/>
      <c r="CA56" s="121"/>
      <c r="CB56" s="121"/>
      <c r="CC56" s="121"/>
      <c r="CD56" s="121"/>
      <c r="CE56" s="121"/>
      <c r="CF56" s="121" t="s">
        <v>46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2">
        <v>220</v>
      </c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17">
        <f>DF57+DF58</f>
        <v>7469680.57</v>
      </c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7">
        <f>DS57+DS58</f>
        <v>6615129</v>
      </c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7">
        <f>EF57+EF58</f>
        <v>6526403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</row>
    <row r="57" spans="1:148" ht="33.75" customHeight="1">
      <c r="A57" s="113" t="s">
        <v>116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93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79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79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79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</row>
    <row r="58" spans="1:167" ht="33.75" customHeight="1">
      <c r="A58" s="113" t="s">
        <v>119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115" t="s">
        <v>122</v>
      </c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85">
        <f>6189495+67500.22-25545-51871.97-27928.03+31000-10000+15000+70000+200000+268523.03+699644+10533.19+33330.13</f>
        <v>7469680.57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f>6560729+54400</f>
        <v>6615129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f>6476403+50000</f>
        <v>6526403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</row>
    <row r="59" spans="1:148" ht="21" customHeight="1">
      <c r="A59" s="111" t="s">
        <v>228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93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79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79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79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</row>
    <row r="60" spans="1:148" ht="19.5" customHeight="1">
      <c r="A60" s="108" t="s">
        <v>229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93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79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79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79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</row>
    <row r="61" spans="1:148" ht="22.5" customHeight="1">
      <c r="A61" s="106" t="s">
        <v>230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93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79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79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79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</row>
    <row r="62" spans="1:148" ht="12.75" customHeight="1">
      <c r="A62" s="95" t="s">
        <v>231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6" t="s">
        <v>129</v>
      </c>
      <c r="BY62" s="96"/>
      <c r="BZ62" s="96"/>
      <c r="CA62" s="96"/>
      <c r="CB62" s="96"/>
      <c r="CC62" s="96"/>
      <c r="CD62" s="96"/>
      <c r="CE62" s="96"/>
      <c r="CF62" s="96" t="s">
        <v>130</v>
      </c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105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104">
        <f>DF63+DF64+DF65</f>
        <v>0</v>
      </c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4">
        <f>DS63+DS64+DS65</f>
        <v>0</v>
      </c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4">
        <f>EF63+EF64+EF65</f>
        <v>0</v>
      </c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</row>
    <row r="63" spans="1:169" ht="22.5" customHeight="1">
      <c r="A63" s="101" t="s">
        <v>232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</row>
    <row r="64" spans="1:169" ht="12.75" customHeight="1">
      <c r="A64" s="101" t="s">
        <v>233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</row>
    <row r="65" spans="1:148" ht="12.75" customHeight="1">
      <c r="A65" s="101" t="s">
        <v>234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93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79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79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79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</row>
    <row r="66" spans="1:148" ht="12.75" customHeight="1">
      <c r="A66" s="95" t="s">
        <v>235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6" t="s">
        <v>134</v>
      </c>
      <c r="BY66" s="96"/>
      <c r="BZ66" s="96"/>
      <c r="CA66" s="96"/>
      <c r="CB66" s="96"/>
      <c r="CC66" s="96"/>
      <c r="CD66" s="96"/>
      <c r="CE66" s="96"/>
      <c r="CF66" s="96" t="s">
        <v>46</v>
      </c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7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9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99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99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</row>
    <row r="67" spans="1:148" ht="22.5" customHeight="1">
      <c r="A67" s="91" t="s">
        <v>135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93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79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79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79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</row>
    <row r="68" spans="1:148" ht="11.25" customHeight="1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93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79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79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79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</row>
    <row r="69" spans="76:148" ht="3" customHeight="1"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</row>
    <row r="70" spans="76:148" ht="3" customHeight="1"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</row>
  </sheetData>
  <sheetProtection/>
  <mergeCells count="454">
    <mergeCell ref="A33:BW33"/>
    <mergeCell ref="BX33:CE33"/>
    <mergeCell ref="CF33:CR33"/>
    <mergeCell ref="CS33:DE33"/>
    <mergeCell ref="DF33:DR33"/>
    <mergeCell ref="DS33:EE33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EF5:EK5"/>
    <mergeCell ref="EL5:EN5"/>
    <mergeCell ref="EO5:ER5"/>
    <mergeCell ref="DF6:DR6"/>
    <mergeCell ref="DS6:EE6"/>
    <mergeCell ref="EF6:ER6"/>
    <mergeCell ref="CF7:CR7"/>
    <mergeCell ref="CS7:DE7"/>
    <mergeCell ref="DF7:DR7"/>
    <mergeCell ref="DS7:EE7"/>
    <mergeCell ref="DY5:EA5"/>
    <mergeCell ref="EB5:EE5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DS10:EE10"/>
    <mergeCell ref="EF10:ER10"/>
    <mergeCell ref="A9:BW9"/>
    <mergeCell ref="BX9:CE9"/>
    <mergeCell ref="CF9:CR9"/>
    <mergeCell ref="CS9:DE9"/>
    <mergeCell ref="DF9:DR9"/>
    <mergeCell ref="DS9:EE9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A14:BW14"/>
    <mergeCell ref="BX14:CE14"/>
    <mergeCell ref="CF14:CR14"/>
    <mergeCell ref="CS14:DE14"/>
    <mergeCell ref="DF14:DR14"/>
    <mergeCell ref="DS14:EE14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6:BW16"/>
    <mergeCell ref="BX16:CE16"/>
    <mergeCell ref="CF16:CR16"/>
    <mergeCell ref="CS16:DD16"/>
    <mergeCell ref="DF16:DR16"/>
    <mergeCell ref="DS16:EE16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A28:BW28"/>
    <mergeCell ref="BX28:CE29"/>
    <mergeCell ref="CF28:CR29"/>
    <mergeCell ref="CS28:DE29"/>
    <mergeCell ref="DF28:DR29"/>
    <mergeCell ref="DS28:EE29"/>
    <mergeCell ref="A29:BW29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6:BW36"/>
    <mergeCell ref="BX36:CE36"/>
    <mergeCell ref="CF36:CR36"/>
    <mergeCell ref="CS36:DE36"/>
    <mergeCell ref="DF36:DR36"/>
    <mergeCell ref="DS36:EE36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DS37:EE37"/>
    <mergeCell ref="CF39:CR39"/>
    <mergeCell ref="CS39:DE39"/>
    <mergeCell ref="DF39:DR39"/>
    <mergeCell ref="DS39:EE39"/>
    <mergeCell ref="EF37:ER37"/>
    <mergeCell ref="A38:BW38"/>
    <mergeCell ref="BX38:CE38"/>
    <mergeCell ref="CF38:CR38"/>
    <mergeCell ref="CS38:DE38"/>
    <mergeCell ref="DF38:DR38"/>
    <mergeCell ref="EF39:ER39"/>
    <mergeCell ref="A40:BW40"/>
    <mergeCell ref="BX40:CE40"/>
    <mergeCell ref="CF40:CR40"/>
    <mergeCell ref="CS40:DE40"/>
    <mergeCell ref="DF40:DR40"/>
    <mergeCell ref="DS40:EE40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DS41:EE41"/>
    <mergeCell ref="CF43:CR43"/>
    <mergeCell ref="CS43:DE43"/>
    <mergeCell ref="DF43:DR43"/>
    <mergeCell ref="DS43:EE43"/>
    <mergeCell ref="EF41:ER41"/>
    <mergeCell ref="A42:BW42"/>
    <mergeCell ref="BX42:CE42"/>
    <mergeCell ref="CF42:CR42"/>
    <mergeCell ref="CS42:DE42"/>
    <mergeCell ref="DF42:DR42"/>
    <mergeCell ref="EF43:ER43"/>
    <mergeCell ref="A44:BW44"/>
    <mergeCell ref="BX44:CE44"/>
    <mergeCell ref="CF44:CR44"/>
    <mergeCell ref="CS44:DE44"/>
    <mergeCell ref="DF44:DR44"/>
    <mergeCell ref="DS44:EE44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DS45:EE45"/>
    <mergeCell ref="CF47:CR47"/>
    <mergeCell ref="CS47:DD47"/>
    <mergeCell ref="DF47:DR47"/>
    <mergeCell ref="DS47:EE47"/>
    <mergeCell ref="EF45:ER45"/>
    <mergeCell ref="A46:BW46"/>
    <mergeCell ref="BX46:CE46"/>
    <mergeCell ref="CF46:CR46"/>
    <mergeCell ref="CS46:DD46"/>
    <mergeCell ref="DF46:DR46"/>
    <mergeCell ref="EF47:ER47"/>
    <mergeCell ref="A48:BW48"/>
    <mergeCell ref="BX48:CE48"/>
    <mergeCell ref="CF48:CR48"/>
    <mergeCell ref="CS48:DD48"/>
    <mergeCell ref="DF48:DR48"/>
    <mergeCell ref="DS48:EE48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DS49:EE49"/>
    <mergeCell ref="CF51:CR51"/>
    <mergeCell ref="CS51:DE51"/>
    <mergeCell ref="DF51:DR51"/>
    <mergeCell ref="DS51:EE51"/>
    <mergeCell ref="EF49:ER49"/>
    <mergeCell ref="A50:BW50"/>
    <mergeCell ref="BX50:CE50"/>
    <mergeCell ref="CF50:CR50"/>
    <mergeCell ref="CS50:DE50"/>
    <mergeCell ref="DF50:DR50"/>
    <mergeCell ref="EF51:ER51"/>
    <mergeCell ref="A52:BW52"/>
    <mergeCell ref="BX52:CE52"/>
    <mergeCell ref="CF52:CR52"/>
    <mergeCell ref="CS52:DE52"/>
    <mergeCell ref="DF52:DR52"/>
    <mergeCell ref="DS52:EE52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EF55:ER55"/>
    <mergeCell ref="DS53:EE53"/>
    <mergeCell ref="CF55:CR55"/>
    <mergeCell ref="CS55:DE55"/>
    <mergeCell ref="DF55:DR55"/>
    <mergeCell ref="DS55:EE55"/>
    <mergeCell ref="EF53:ER53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A62:BW62"/>
    <mergeCell ref="BX62:CE62"/>
    <mergeCell ref="CF62:CR62"/>
    <mergeCell ref="CS62:DE62"/>
    <mergeCell ref="DF62:DR62"/>
    <mergeCell ref="DS62:EE62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EF35:ER35"/>
    <mergeCell ref="A35:BW35"/>
    <mergeCell ref="BX35:CE35"/>
    <mergeCell ref="CF35:CR35"/>
    <mergeCell ref="CS35:DE35"/>
    <mergeCell ref="DF35:DR35"/>
    <mergeCell ref="DS35:EE35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1">
      <selection activeCell="DG29" sqref="DG29:DS29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0"/>
      <c r="B1" s="319" t="s">
        <v>236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</row>
    <row r="2" spans="1:149" ht="11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</row>
    <row r="3" spans="1:149" ht="11.25" customHeight="1">
      <c r="A3" s="320" t="s">
        <v>138</v>
      </c>
      <c r="B3" s="321"/>
      <c r="C3" s="321"/>
      <c r="D3" s="321"/>
      <c r="E3" s="321"/>
      <c r="F3" s="321"/>
      <c r="G3" s="321"/>
      <c r="H3" s="322"/>
      <c r="I3" s="329" t="s">
        <v>31</v>
      </c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30"/>
      <c r="CN3" s="320" t="s">
        <v>139</v>
      </c>
      <c r="CO3" s="321"/>
      <c r="CP3" s="321"/>
      <c r="CQ3" s="321"/>
      <c r="CR3" s="321"/>
      <c r="CS3" s="321"/>
      <c r="CT3" s="321"/>
      <c r="CU3" s="322"/>
      <c r="CV3" s="335" t="s">
        <v>205</v>
      </c>
      <c r="CW3" s="320" t="s">
        <v>140</v>
      </c>
      <c r="CX3" s="321"/>
      <c r="CY3" s="321"/>
      <c r="CZ3" s="321"/>
      <c r="DA3" s="321"/>
      <c r="DB3" s="321"/>
      <c r="DC3" s="321"/>
      <c r="DD3" s="321"/>
      <c r="DE3" s="321"/>
      <c r="DF3" s="322"/>
      <c r="DG3" s="338" t="s">
        <v>34</v>
      </c>
      <c r="DH3" s="339"/>
      <c r="DI3" s="339"/>
      <c r="DJ3" s="339"/>
      <c r="DK3" s="339"/>
      <c r="DL3" s="339"/>
      <c r="DM3" s="339"/>
      <c r="DN3" s="339"/>
      <c r="DO3" s="339"/>
      <c r="DP3" s="339"/>
      <c r="DQ3" s="339"/>
      <c r="DR3" s="339"/>
      <c r="DS3" s="339"/>
      <c r="DT3" s="339"/>
      <c r="DU3" s="339"/>
      <c r="DV3" s="339"/>
      <c r="DW3" s="339"/>
      <c r="DX3" s="339"/>
      <c r="DY3" s="339"/>
      <c r="DZ3" s="339"/>
      <c r="EA3" s="339"/>
      <c r="EB3" s="339"/>
      <c r="EC3" s="339"/>
      <c r="ED3" s="339"/>
      <c r="EE3" s="339"/>
      <c r="EF3" s="339"/>
      <c r="EG3" s="339"/>
      <c r="EH3" s="339"/>
      <c r="EI3" s="339"/>
      <c r="EJ3" s="339"/>
      <c r="EK3" s="339"/>
      <c r="EL3" s="339"/>
      <c r="EM3" s="339"/>
      <c r="EN3" s="339"/>
      <c r="EO3" s="339"/>
      <c r="EP3" s="339"/>
      <c r="EQ3" s="339"/>
      <c r="ER3" s="339"/>
      <c r="ES3" s="339"/>
    </row>
    <row r="4" spans="1:149" ht="11.25" customHeight="1">
      <c r="A4" s="323"/>
      <c r="B4" s="324"/>
      <c r="C4" s="324"/>
      <c r="D4" s="324"/>
      <c r="E4" s="324"/>
      <c r="F4" s="324"/>
      <c r="G4" s="324"/>
      <c r="H4" s="325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2"/>
      <c r="CN4" s="323"/>
      <c r="CO4" s="324"/>
      <c r="CP4" s="324"/>
      <c r="CQ4" s="324"/>
      <c r="CR4" s="324"/>
      <c r="CS4" s="324"/>
      <c r="CT4" s="324"/>
      <c r="CU4" s="325"/>
      <c r="CV4" s="336"/>
      <c r="CW4" s="323"/>
      <c r="CX4" s="324"/>
      <c r="CY4" s="324"/>
      <c r="CZ4" s="324"/>
      <c r="DA4" s="324"/>
      <c r="DB4" s="324"/>
      <c r="DC4" s="324"/>
      <c r="DD4" s="324"/>
      <c r="DE4" s="324"/>
      <c r="DF4" s="325"/>
      <c r="DG4" s="313" t="s">
        <v>9</v>
      </c>
      <c r="DH4" s="314"/>
      <c r="DI4" s="314"/>
      <c r="DJ4" s="314"/>
      <c r="DK4" s="314"/>
      <c r="DL4" s="314"/>
      <c r="DM4" s="315" t="s">
        <v>12</v>
      </c>
      <c r="DN4" s="316"/>
      <c r="DO4" s="316"/>
      <c r="DP4" s="317" t="s">
        <v>7</v>
      </c>
      <c r="DQ4" s="317"/>
      <c r="DR4" s="317"/>
      <c r="DS4" s="318"/>
      <c r="DT4" s="313" t="s">
        <v>9</v>
      </c>
      <c r="DU4" s="314"/>
      <c r="DV4" s="314"/>
      <c r="DW4" s="314"/>
      <c r="DX4" s="314"/>
      <c r="DY4" s="314"/>
      <c r="DZ4" s="315" t="s">
        <v>251</v>
      </c>
      <c r="EA4" s="316"/>
      <c r="EB4" s="316"/>
      <c r="EC4" s="317" t="s">
        <v>7</v>
      </c>
      <c r="ED4" s="317"/>
      <c r="EE4" s="317"/>
      <c r="EF4" s="318"/>
      <c r="EG4" s="313" t="s">
        <v>9</v>
      </c>
      <c r="EH4" s="314"/>
      <c r="EI4" s="314"/>
      <c r="EJ4" s="314"/>
      <c r="EK4" s="314"/>
      <c r="EL4" s="314"/>
      <c r="EM4" s="315" t="s">
        <v>260</v>
      </c>
      <c r="EN4" s="316"/>
      <c r="EO4" s="316"/>
      <c r="EP4" s="317" t="s">
        <v>7</v>
      </c>
      <c r="EQ4" s="317"/>
      <c r="ER4" s="317"/>
      <c r="ES4" s="318"/>
    </row>
    <row r="5" spans="1:149" ht="51" customHeight="1">
      <c r="A5" s="326"/>
      <c r="B5" s="327"/>
      <c r="C5" s="327"/>
      <c r="D5" s="327"/>
      <c r="E5" s="327"/>
      <c r="F5" s="327"/>
      <c r="G5" s="327"/>
      <c r="H5" s="328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4"/>
      <c r="CN5" s="326"/>
      <c r="CO5" s="327"/>
      <c r="CP5" s="327"/>
      <c r="CQ5" s="327"/>
      <c r="CR5" s="327"/>
      <c r="CS5" s="327"/>
      <c r="CT5" s="327"/>
      <c r="CU5" s="328"/>
      <c r="CV5" s="337"/>
      <c r="CW5" s="326"/>
      <c r="CX5" s="327"/>
      <c r="CY5" s="327"/>
      <c r="CZ5" s="327"/>
      <c r="DA5" s="327"/>
      <c r="DB5" s="327"/>
      <c r="DC5" s="327"/>
      <c r="DD5" s="327"/>
      <c r="DE5" s="327"/>
      <c r="DF5" s="328"/>
      <c r="DG5" s="304" t="s">
        <v>141</v>
      </c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6"/>
      <c r="DT5" s="304" t="s">
        <v>142</v>
      </c>
      <c r="DU5" s="305"/>
      <c r="DV5" s="305"/>
      <c r="DW5" s="305"/>
      <c r="DX5" s="305"/>
      <c r="DY5" s="305"/>
      <c r="DZ5" s="305"/>
      <c r="EA5" s="305"/>
      <c r="EB5" s="305"/>
      <c r="EC5" s="305"/>
      <c r="ED5" s="305"/>
      <c r="EE5" s="305"/>
      <c r="EF5" s="306"/>
      <c r="EG5" s="304" t="s">
        <v>143</v>
      </c>
      <c r="EH5" s="305"/>
      <c r="EI5" s="305"/>
      <c r="EJ5" s="305"/>
      <c r="EK5" s="305"/>
      <c r="EL5" s="305"/>
      <c r="EM5" s="305"/>
      <c r="EN5" s="305"/>
      <c r="EO5" s="305"/>
      <c r="EP5" s="305"/>
      <c r="EQ5" s="305"/>
      <c r="ER5" s="305"/>
      <c r="ES5" s="306"/>
    </row>
    <row r="6" spans="1:149" ht="14.25" customHeight="1" thickBot="1">
      <c r="A6" s="307" t="s">
        <v>38</v>
      </c>
      <c r="B6" s="308"/>
      <c r="C6" s="308"/>
      <c r="D6" s="308"/>
      <c r="E6" s="308"/>
      <c r="F6" s="308"/>
      <c r="G6" s="308"/>
      <c r="H6" s="309"/>
      <c r="I6" s="308" t="s">
        <v>39</v>
      </c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9"/>
      <c r="CN6" s="310" t="s">
        <v>40</v>
      </c>
      <c r="CO6" s="311"/>
      <c r="CP6" s="311"/>
      <c r="CQ6" s="311"/>
      <c r="CR6" s="311"/>
      <c r="CS6" s="311"/>
      <c r="CT6" s="311"/>
      <c r="CU6" s="312"/>
      <c r="CV6" s="23" t="s">
        <v>237</v>
      </c>
      <c r="CW6" s="310" t="s">
        <v>41</v>
      </c>
      <c r="CX6" s="311"/>
      <c r="CY6" s="311"/>
      <c r="CZ6" s="311"/>
      <c r="DA6" s="311"/>
      <c r="DB6" s="311"/>
      <c r="DC6" s="311"/>
      <c r="DD6" s="311"/>
      <c r="DE6" s="311"/>
      <c r="DF6" s="312"/>
      <c r="DG6" s="310" t="s">
        <v>42</v>
      </c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2"/>
      <c r="DT6" s="310" t="s">
        <v>43</v>
      </c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2"/>
      <c r="EG6" s="310" t="s">
        <v>44</v>
      </c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2"/>
    </row>
    <row r="7" spans="1:149" ht="17.25" customHeight="1">
      <c r="A7" s="295">
        <v>1</v>
      </c>
      <c r="B7" s="296"/>
      <c r="C7" s="296"/>
      <c r="D7" s="296"/>
      <c r="E7" s="296"/>
      <c r="F7" s="296"/>
      <c r="G7" s="296"/>
      <c r="H7" s="297"/>
      <c r="I7" s="298" t="s">
        <v>144</v>
      </c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300" t="s">
        <v>145</v>
      </c>
      <c r="CO7" s="301"/>
      <c r="CP7" s="301"/>
      <c r="CQ7" s="301"/>
      <c r="CR7" s="301"/>
      <c r="CS7" s="301"/>
      <c r="CT7" s="301"/>
      <c r="CU7" s="302"/>
      <c r="CV7" s="31" t="s">
        <v>46</v>
      </c>
      <c r="CW7" s="303" t="s">
        <v>46</v>
      </c>
      <c r="CX7" s="301"/>
      <c r="CY7" s="301"/>
      <c r="CZ7" s="301"/>
      <c r="DA7" s="301"/>
      <c r="DB7" s="301"/>
      <c r="DC7" s="301"/>
      <c r="DD7" s="301"/>
      <c r="DE7" s="301"/>
      <c r="DF7" s="302"/>
      <c r="DG7" s="292">
        <f>DG8+DG9+DG10+DG14</f>
        <v>7469680.57</v>
      </c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4"/>
      <c r="DT7" s="292">
        <f>DT8+DT9+DT10+DT14</f>
        <v>6615129</v>
      </c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4"/>
      <c r="EG7" s="292">
        <f>EG8+EG9+EG10+EG14</f>
        <v>6526403</v>
      </c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4"/>
    </row>
    <row r="8" spans="1:149" ht="90" customHeight="1">
      <c r="A8" s="231" t="s">
        <v>146</v>
      </c>
      <c r="B8" s="232"/>
      <c r="C8" s="232"/>
      <c r="D8" s="232"/>
      <c r="E8" s="232"/>
      <c r="F8" s="232"/>
      <c r="G8" s="232"/>
      <c r="H8" s="233"/>
      <c r="I8" s="276" t="s">
        <v>147</v>
      </c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35" t="s">
        <v>148</v>
      </c>
      <c r="CO8" s="236"/>
      <c r="CP8" s="236"/>
      <c r="CQ8" s="236"/>
      <c r="CR8" s="236"/>
      <c r="CS8" s="236"/>
      <c r="CT8" s="236"/>
      <c r="CU8" s="237"/>
      <c r="CV8" s="32"/>
      <c r="CW8" s="238" t="s">
        <v>46</v>
      </c>
      <c r="CX8" s="236"/>
      <c r="CY8" s="236"/>
      <c r="CZ8" s="236"/>
      <c r="DA8" s="236"/>
      <c r="DB8" s="236"/>
      <c r="DC8" s="236"/>
      <c r="DD8" s="236"/>
      <c r="DE8" s="236"/>
      <c r="DF8" s="237"/>
      <c r="DG8" s="239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1"/>
      <c r="DT8" s="239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1"/>
      <c r="EG8" s="239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1"/>
    </row>
    <row r="9" spans="1:149" ht="24" customHeight="1">
      <c r="A9" s="231" t="s">
        <v>149</v>
      </c>
      <c r="B9" s="232"/>
      <c r="C9" s="232"/>
      <c r="D9" s="232"/>
      <c r="E9" s="232"/>
      <c r="F9" s="232"/>
      <c r="G9" s="232"/>
      <c r="H9" s="233"/>
      <c r="I9" s="276" t="s">
        <v>150</v>
      </c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35" t="s">
        <v>151</v>
      </c>
      <c r="CO9" s="236"/>
      <c r="CP9" s="236"/>
      <c r="CQ9" s="236"/>
      <c r="CR9" s="236"/>
      <c r="CS9" s="236"/>
      <c r="CT9" s="236"/>
      <c r="CU9" s="237"/>
      <c r="CV9" s="32"/>
      <c r="CW9" s="238" t="s">
        <v>46</v>
      </c>
      <c r="CX9" s="236"/>
      <c r="CY9" s="236"/>
      <c r="CZ9" s="236"/>
      <c r="DA9" s="236"/>
      <c r="DB9" s="236"/>
      <c r="DC9" s="236"/>
      <c r="DD9" s="236"/>
      <c r="DE9" s="236"/>
      <c r="DF9" s="237"/>
      <c r="DG9" s="239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1"/>
      <c r="DT9" s="239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1"/>
      <c r="EG9" s="239"/>
      <c r="EH9" s="240"/>
      <c r="EI9" s="240"/>
      <c r="EJ9" s="240"/>
      <c r="EK9" s="240"/>
      <c r="EL9" s="240"/>
      <c r="EM9" s="240"/>
      <c r="EN9" s="240"/>
      <c r="EO9" s="240"/>
      <c r="EP9" s="240"/>
      <c r="EQ9" s="240"/>
      <c r="ER9" s="240"/>
      <c r="ES9" s="241"/>
    </row>
    <row r="10" spans="1:149" ht="24" customHeight="1">
      <c r="A10" s="231" t="s">
        <v>152</v>
      </c>
      <c r="B10" s="232"/>
      <c r="C10" s="232"/>
      <c r="D10" s="232"/>
      <c r="E10" s="232"/>
      <c r="F10" s="232"/>
      <c r="G10" s="232"/>
      <c r="H10" s="233"/>
      <c r="I10" s="276" t="s">
        <v>153</v>
      </c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35" t="s">
        <v>154</v>
      </c>
      <c r="CO10" s="236"/>
      <c r="CP10" s="236"/>
      <c r="CQ10" s="236"/>
      <c r="CR10" s="236"/>
      <c r="CS10" s="236"/>
      <c r="CT10" s="236"/>
      <c r="CU10" s="237"/>
      <c r="CV10" s="32"/>
      <c r="CW10" s="238" t="s">
        <v>46</v>
      </c>
      <c r="CX10" s="236"/>
      <c r="CY10" s="236"/>
      <c r="CZ10" s="236"/>
      <c r="DA10" s="236"/>
      <c r="DB10" s="236"/>
      <c r="DC10" s="236"/>
      <c r="DD10" s="236"/>
      <c r="DE10" s="236"/>
      <c r="DF10" s="237"/>
      <c r="DG10" s="239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1"/>
      <c r="DT10" s="239"/>
      <c r="DU10" s="240"/>
      <c r="DV10" s="240"/>
      <c r="DW10" s="240"/>
      <c r="DX10" s="240"/>
      <c r="DY10" s="240"/>
      <c r="DZ10" s="240"/>
      <c r="EA10" s="240"/>
      <c r="EB10" s="240"/>
      <c r="EC10" s="240"/>
      <c r="ED10" s="240"/>
      <c r="EE10" s="240"/>
      <c r="EF10" s="241"/>
      <c r="EG10" s="239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1"/>
    </row>
    <row r="11" spans="1:149" ht="24" customHeight="1">
      <c r="A11" s="231" t="s">
        <v>155</v>
      </c>
      <c r="B11" s="232"/>
      <c r="C11" s="232"/>
      <c r="D11" s="232"/>
      <c r="E11" s="232"/>
      <c r="F11" s="232"/>
      <c r="G11" s="232"/>
      <c r="H11" s="233"/>
      <c r="I11" s="276" t="s">
        <v>238</v>
      </c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35" t="s">
        <v>156</v>
      </c>
      <c r="CO11" s="236"/>
      <c r="CP11" s="236"/>
      <c r="CQ11" s="236"/>
      <c r="CR11" s="236"/>
      <c r="CS11" s="236"/>
      <c r="CT11" s="236"/>
      <c r="CU11" s="237"/>
      <c r="CV11" s="32"/>
      <c r="CW11" s="238" t="s">
        <v>46</v>
      </c>
      <c r="CX11" s="236"/>
      <c r="CY11" s="236"/>
      <c r="CZ11" s="236"/>
      <c r="DA11" s="236"/>
      <c r="DB11" s="236"/>
      <c r="DC11" s="236"/>
      <c r="DD11" s="236"/>
      <c r="DE11" s="236"/>
      <c r="DF11" s="237"/>
      <c r="DG11" s="239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1"/>
      <c r="DT11" s="239"/>
      <c r="DU11" s="240"/>
      <c r="DV11" s="240"/>
      <c r="DW11" s="240"/>
      <c r="DX11" s="240"/>
      <c r="DY11" s="240"/>
      <c r="DZ11" s="240"/>
      <c r="EA11" s="240"/>
      <c r="EB11" s="240"/>
      <c r="EC11" s="240"/>
      <c r="ED11" s="240"/>
      <c r="EE11" s="240"/>
      <c r="EF11" s="241"/>
      <c r="EG11" s="239"/>
      <c r="EH11" s="240"/>
      <c r="EI11" s="240"/>
      <c r="EJ11" s="240"/>
      <c r="EK11" s="240"/>
      <c r="EL11" s="240"/>
      <c r="EM11" s="240"/>
      <c r="EN11" s="240"/>
      <c r="EO11" s="240"/>
      <c r="EP11" s="240"/>
      <c r="EQ11" s="240"/>
      <c r="ER11" s="240"/>
      <c r="ES11" s="241"/>
    </row>
    <row r="12" spans="1:149" ht="16.5" customHeight="1">
      <c r="A12" s="231"/>
      <c r="B12" s="232"/>
      <c r="C12" s="232"/>
      <c r="D12" s="232"/>
      <c r="E12" s="232"/>
      <c r="F12" s="232"/>
      <c r="G12" s="232"/>
      <c r="H12" s="233"/>
      <c r="I12" s="276" t="s">
        <v>239</v>
      </c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35" t="s">
        <v>240</v>
      </c>
      <c r="CO12" s="236"/>
      <c r="CP12" s="236"/>
      <c r="CQ12" s="236"/>
      <c r="CR12" s="236"/>
      <c r="CS12" s="236"/>
      <c r="CT12" s="236"/>
      <c r="CU12" s="237"/>
      <c r="CV12" s="32"/>
      <c r="CW12" s="238" t="s">
        <v>46</v>
      </c>
      <c r="CX12" s="236"/>
      <c r="CY12" s="236"/>
      <c r="CZ12" s="236"/>
      <c r="DA12" s="236"/>
      <c r="DB12" s="236"/>
      <c r="DC12" s="236"/>
      <c r="DD12" s="236"/>
      <c r="DE12" s="236"/>
      <c r="DF12" s="237"/>
      <c r="DG12" s="239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1"/>
      <c r="DT12" s="239"/>
      <c r="DU12" s="240"/>
      <c r="DV12" s="240"/>
      <c r="DW12" s="240"/>
      <c r="DX12" s="240"/>
      <c r="DY12" s="240"/>
      <c r="DZ12" s="240"/>
      <c r="EA12" s="240"/>
      <c r="EB12" s="240"/>
      <c r="EC12" s="240"/>
      <c r="ED12" s="240"/>
      <c r="EE12" s="240"/>
      <c r="EF12" s="241"/>
      <c r="EG12" s="239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1"/>
    </row>
    <row r="13" spans="1:149" ht="14.25" customHeight="1">
      <c r="A13" s="231" t="s">
        <v>157</v>
      </c>
      <c r="B13" s="232"/>
      <c r="C13" s="232"/>
      <c r="D13" s="232"/>
      <c r="E13" s="232"/>
      <c r="F13" s="232"/>
      <c r="G13" s="232"/>
      <c r="H13" s="233"/>
      <c r="I13" s="276" t="s">
        <v>167</v>
      </c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35" t="s">
        <v>241</v>
      </c>
      <c r="CO13" s="236"/>
      <c r="CP13" s="236"/>
      <c r="CQ13" s="236"/>
      <c r="CR13" s="236"/>
      <c r="CS13" s="236"/>
      <c r="CT13" s="236"/>
      <c r="CU13" s="237"/>
      <c r="CV13" s="32"/>
      <c r="CW13" s="238" t="s">
        <v>46</v>
      </c>
      <c r="CX13" s="236"/>
      <c r="CY13" s="236"/>
      <c r="CZ13" s="236"/>
      <c r="DA13" s="236"/>
      <c r="DB13" s="236"/>
      <c r="DC13" s="236"/>
      <c r="DD13" s="236"/>
      <c r="DE13" s="236"/>
      <c r="DF13" s="237"/>
      <c r="DG13" s="239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1"/>
      <c r="DT13" s="239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1"/>
      <c r="EG13" s="239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1"/>
    </row>
    <row r="14" spans="1:149" ht="24" customHeight="1">
      <c r="A14" s="262" t="s">
        <v>158</v>
      </c>
      <c r="B14" s="263"/>
      <c r="C14" s="263"/>
      <c r="D14" s="263"/>
      <c r="E14" s="263"/>
      <c r="F14" s="263"/>
      <c r="G14" s="263"/>
      <c r="H14" s="264"/>
      <c r="I14" s="290" t="s">
        <v>153</v>
      </c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67" t="s">
        <v>159</v>
      </c>
      <c r="CO14" s="268"/>
      <c r="CP14" s="268"/>
      <c r="CQ14" s="268"/>
      <c r="CR14" s="268"/>
      <c r="CS14" s="268"/>
      <c r="CT14" s="268"/>
      <c r="CU14" s="269"/>
      <c r="CV14" s="33" t="s">
        <v>46</v>
      </c>
      <c r="CW14" s="270" t="s">
        <v>46</v>
      </c>
      <c r="CX14" s="268"/>
      <c r="CY14" s="268"/>
      <c r="CZ14" s="268"/>
      <c r="DA14" s="268"/>
      <c r="DB14" s="268"/>
      <c r="DC14" s="268"/>
      <c r="DD14" s="268"/>
      <c r="DE14" s="268"/>
      <c r="DF14" s="269"/>
      <c r="DG14" s="271">
        <f>DG15+DG18+DG22+DG24</f>
        <v>7469680.57</v>
      </c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3"/>
      <c r="DT14" s="271">
        <f>DT15+DT18+DT22+DT24</f>
        <v>6615129</v>
      </c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3"/>
      <c r="EG14" s="271">
        <f>EG15+EG18+EG22+EG24</f>
        <v>6526403</v>
      </c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3"/>
    </row>
    <row r="15" spans="1:183" ht="34.5" customHeight="1">
      <c r="A15" s="231" t="s">
        <v>160</v>
      </c>
      <c r="B15" s="232"/>
      <c r="C15" s="232"/>
      <c r="D15" s="232"/>
      <c r="E15" s="232"/>
      <c r="F15" s="232"/>
      <c r="G15" s="232"/>
      <c r="H15" s="233"/>
      <c r="I15" s="284" t="s">
        <v>161</v>
      </c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35" t="s">
        <v>162</v>
      </c>
      <c r="CO15" s="236"/>
      <c r="CP15" s="236"/>
      <c r="CQ15" s="236"/>
      <c r="CR15" s="236"/>
      <c r="CS15" s="236"/>
      <c r="CT15" s="236"/>
      <c r="CU15" s="237"/>
      <c r="CV15" s="32"/>
      <c r="CW15" s="238" t="s">
        <v>46</v>
      </c>
      <c r="CX15" s="236"/>
      <c r="CY15" s="236"/>
      <c r="CZ15" s="236"/>
      <c r="DA15" s="236"/>
      <c r="DB15" s="236"/>
      <c r="DC15" s="236"/>
      <c r="DD15" s="236"/>
      <c r="DE15" s="236"/>
      <c r="DF15" s="237"/>
      <c r="DG15" s="239">
        <f>DG16+DG17</f>
        <v>3135322.2199999997</v>
      </c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1"/>
      <c r="DT15" s="239">
        <f>DT16+DT17</f>
        <v>3054979</v>
      </c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1"/>
      <c r="EG15" s="239">
        <f>EG16+EG17</f>
        <v>2966253</v>
      </c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1"/>
      <c r="GA15" s="3"/>
    </row>
    <row r="16" spans="1:159" ht="24" customHeight="1">
      <c r="A16" s="231" t="s">
        <v>163</v>
      </c>
      <c r="B16" s="232"/>
      <c r="C16" s="232"/>
      <c r="D16" s="232"/>
      <c r="E16" s="232"/>
      <c r="F16" s="232"/>
      <c r="G16" s="232"/>
      <c r="H16" s="233"/>
      <c r="I16" s="256" t="s">
        <v>164</v>
      </c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35" t="s">
        <v>165</v>
      </c>
      <c r="CO16" s="236"/>
      <c r="CP16" s="236"/>
      <c r="CQ16" s="236"/>
      <c r="CR16" s="236"/>
      <c r="CS16" s="236"/>
      <c r="CT16" s="236"/>
      <c r="CU16" s="237"/>
      <c r="CV16" s="32" t="s">
        <v>252</v>
      </c>
      <c r="CW16" s="238" t="s">
        <v>46</v>
      </c>
      <c r="CX16" s="236"/>
      <c r="CY16" s="236"/>
      <c r="CZ16" s="236"/>
      <c r="DA16" s="236"/>
      <c r="DB16" s="236"/>
      <c r="DC16" s="236"/>
      <c r="DD16" s="236"/>
      <c r="DE16" s="236"/>
      <c r="DF16" s="237"/>
      <c r="DG16" s="239">
        <f>2629345-25545-51871.97-27928.03+31000-10000+15000+200000+54167.03+291300+10533.19+19322</f>
        <v>3135322.2199999997</v>
      </c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1"/>
      <c r="DT16" s="239">
        <f>3000579+54400</f>
        <v>3054979</v>
      </c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1"/>
      <c r="EG16" s="239">
        <f>2916253+50000</f>
        <v>2966253</v>
      </c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1"/>
      <c r="ET16" s="288"/>
      <c r="EU16" s="289"/>
      <c r="EV16" s="289"/>
      <c r="EW16" s="289"/>
      <c r="EX16" s="289"/>
      <c r="EY16" s="289"/>
      <c r="EZ16" s="289"/>
      <c r="FA16" s="289"/>
      <c r="FB16" s="287">
        <v>4</v>
      </c>
      <c r="FC16" s="287"/>
    </row>
    <row r="17" spans="1:157" ht="12.75" customHeight="1">
      <c r="A17" s="231" t="s">
        <v>166</v>
      </c>
      <c r="B17" s="232"/>
      <c r="C17" s="232"/>
      <c r="D17" s="232"/>
      <c r="E17" s="232"/>
      <c r="F17" s="232"/>
      <c r="G17" s="232"/>
      <c r="H17" s="233"/>
      <c r="I17" s="256" t="s">
        <v>167</v>
      </c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35" t="s">
        <v>168</v>
      </c>
      <c r="CO17" s="236"/>
      <c r="CP17" s="236"/>
      <c r="CQ17" s="236"/>
      <c r="CR17" s="236"/>
      <c r="CS17" s="236"/>
      <c r="CT17" s="236"/>
      <c r="CU17" s="237"/>
      <c r="CV17" s="32"/>
      <c r="CW17" s="238" t="s">
        <v>46</v>
      </c>
      <c r="CX17" s="236"/>
      <c r="CY17" s="236"/>
      <c r="CZ17" s="236"/>
      <c r="DA17" s="236"/>
      <c r="DB17" s="236"/>
      <c r="DC17" s="236"/>
      <c r="DD17" s="236"/>
      <c r="DE17" s="236"/>
      <c r="DF17" s="237"/>
      <c r="DG17" s="239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1"/>
      <c r="DT17" s="239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1"/>
      <c r="EG17" s="239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1"/>
      <c r="ET17" s="288"/>
      <c r="EU17" s="289"/>
      <c r="EV17" s="289"/>
      <c r="EW17" s="289"/>
      <c r="EX17" s="289"/>
      <c r="EY17" s="289"/>
      <c r="EZ17" s="289"/>
      <c r="FA17" s="289"/>
    </row>
    <row r="18" spans="1:157" ht="24" customHeight="1">
      <c r="A18" s="231" t="s">
        <v>169</v>
      </c>
      <c r="B18" s="232"/>
      <c r="C18" s="232"/>
      <c r="D18" s="232"/>
      <c r="E18" s="232"/>
      <c r="F18" s="232"/>
      <c r="G18" s="232"/>
      <c r="H18" s="233"/>
      <c r="I18" s="284" t="s">
        <v>170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35" t="s">
        <v>171</v>
      </c>
      <c r="CO18" s="236"/>
      <c r="CP18" s="236"/>
      <c r="CQ18" s="236"/>
      <c r="CR18" s="236"/>
      <c r="CS18" s="236"/>
      <c r="CT18" s="236"/>
      <c r="CU18" s="237"/>
      <c r="CV18" s="32"/>
      <c r="CW18" s="238" t="s">
        <v>46</v>
      </c>
      <c r="CX18" s="236"/>
      <c r="CY18" s="236"/>
      <c r="CZ18" s="236"/>
      <c r="DA18" s="236"/>
      <c r="DB18" s="236"/>
      <c r="DC18" s="236"/>
      <c r="DD18" s="236"/>
      <c r="DE18" s="236"/>
      <c r="DF18" s="237"/>
      <c r="DG18" s="239">
        <f>DG19+DG21</f>
        <v>407344</v>
      </c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1"/>
      <c r="DT18" s="239">
        <f>DT19+DT21</f>
        <v>0</v>
      </c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1"/>
      <c r="EG18" s="239">
        <f>EG19+EG21</f>
        <v>0</v>
      </c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1"/>
      <c r="ET18" s="288"/>
      <c r="EU18" s="289"/>
      <c r="EV18" s="289"/>
      <c r="EW18" s="289"/>
      <c r="EX18" s="289"/>
      <c r="EY18" s="289"/>
      <c r="EZ18" s="289"/>
      <c r="FA18" s="289"/>
    </row>
    <row r="19" spans="1:159" ht="24" customHeight="1">
      <c r="A19" s="231" t="s">
        <v>172</v>
      </c>
      <c r="B19" s="232"/>
      <c r="C19" s="232"/>
      <c r="D19" s="232"/>
      <c r="E19" s="232"/>
      <c r="F19" s="232"/>
      <c r="G19" s="232"/>
      <c r="H19" s="233"/>
      <c r="I19" s="256" t="s">
        <v>164</v>
      </c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35" t="s">
        <v>173</v>
      </c>
      <c r="CO19" s="236"/>
      <c r="CP19" s="236"/>
      <c r="CQ19" s="236"/>
      <c r="CR19" s="236"/>
      <c r="CS19" s="236"/>
      <c r="CT19" s="236"/>
      <c r="CU19" s="237"/>
      <c r="CV19" s="32" t="s">
        <v>121</v>
      </c>
      <c r="CW19" s="238" t="s">
        <v>46</v>
      </c>
      <c r="CX19" s="236"/>
      <c r="CY19" s="236"/>
      <c r="CZ19" s="236"/>
      <c r="DA19" s="236"/>
      <c r="DB19" s="236"/>
      <c r="DC19" s="236"/>
      <c r="DD19" s="236"/>
      <c r="DE19" s="236"/>
      <c r="DF19" s="237"/>
      <c r="DG19" s="239">
        <f>393344+14000</f>
        <v>407344</v>
      </c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1"/>
      <c r="DT19" s="239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1"/>
      <c r="EG19" s="239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1"/>
      <c r="ET19" s="288"/>
      <c r="EU19" s="289"/>
      <c r="EV19" s="289"/>
      <c r="EW19" s="289"/>
      <c r="EX19" s="289"/>
      <c r="EY19" s="289"/>
      <c r="EZ19" s="289"/>
      <c r="FA19" s="289"/>
      <c r="FB19" s="287">
        <v>5</v>
      </c>
      <c r="FC19" s="287"/>
    </row>
    <row r="20" spans="1:159" ht="24" customHeight="1">
      <c r="A20" s="231"/>
      <c r="B20" s="232"/>
      <c r="C20" s="232"/>
      <c r="D20" s="232"/>
      <c r="E20" s="232"/>
      <c r="F20" s="232"/>
      <c r="G20" s="232"/>
      <c r="H20" s="233"/>
      <c r="I20" s="276" t="s">
        <v>239</v>
      </c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35" t="s">
        <v>242</v>
      </c>
      <c r="CO20" s="236"/>
      <c r="CP20" s="236"/>
      <c r="CQ20" s="236"/>
      <c r="CR20" s="236"/>
      <c r="CS20" s="236"/>
      <c r="CT20" s="236"/>
      <c r="CU20" s="237"/>
      <c r="CV20" s="32"/>
      <c r="CW20" s="238" t="s">
        <v>46</v>
      </c>
      <c r="CX20" s="236"/>
      <c r="CY20" s="236"/>
      <c r="CZ20" s="236"/>
      <c r="DA20" s="236"/>
      <c r="DB20" s="236"/>
      <c r="DC20" s="236"/>
      <c r="DD20" s="236"/>
      <c r="DE20" s="236"/>
      <c r="DF20" s="237"/>
      <c r="DG20" s="239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1"/>
      <c r="DT20" s="239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1"/>
      <c r="EG20" s="239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1"/>
      <c r="ET20" s="35"/>
      <c r="EU20" s="35"/>
      <c r="EV20" s="35"/>
      <c r="EW20" s="35"/>
      <c r="EX20" s="35"/>
      <c r="EY20" s="35"/>
      <c r="EZ20" s="35"/>
      <c r="FA20" s="35"/>
      <c r="FB20" s="287" t="s">
        <v>243</v>
      </c>
      <c r="FC20" s="287"/>
    </row>
    <row r="21" spans="1:149" ht="12.75" customHeight="1">
      <c r="A21" s="231" t="s">
        <v>174</v>
      </c>
      <c r="B21" s="232"/>
      <c r="C21" s="232"/>
      <c r="D21" s="232"/>
      <c r="E21" s="232"/>
      <c r="F21" s="232"/>
      <c r="G21" s="232"/>
      <c r="H21" s="233"/>
      <c r="I21" s="256" t="s">
        <v>167</v>
      </c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35" t="s">
        <v>175</v>
      </c>
      <c r="CO21" s="236"/>
      <c r="CP21" s="236"/>
      <c r="CQ21" s="236"/>
      <c r="CR21" s="236"/>
      <c r="CS21" s="236"/>
      <c r="CT21" s="236"/>
      <c r="CU21" s="237"/>
      <c r="CV21" s="32"/>
      <c r="CW21" s="238" t="s">
        <v>46</v>
      </c>
      <c r="CX21" s="236"/>
      <c r="CY21" s="236"/>
      <c r="CZ21" s="236"/>
      <c r="DA21" s="236"/>
      <c r="DB21" s="236"/>
      <c r="DC21" s="236"/>
      <c r="DD21" s="236"/>
      <c r="DE21" s="236"/>
      <c r="DF21" s="237"/>
      <c r="DG21" s="239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1"/>
      <c r="DT21" s="239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1"/>
      <c r="EG21" s="239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1"/>
    </row>
    <row r="22" spans="1:149" ht="12.75" customHeight="1">
      <c r="A22" s="231" t="s">
        <v>176</v>
      </c>
      <c r="B22" s="232"/>
      <c r="C22" s="232"/>
      <c r="D22" s="232"/>
      <c r="E22" s="232"/>
      <c r="F22" s="232"/>
      <c r="G22" s="232"/>
      <c r="H22" s="233"/>
      <c r="I22" s="284" t="s">
        <v>177</v>
      </c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35" t="s">
        <v>178</v>
      </c>
      <c r="CO22" s="236"/>
      <c r="CP22" s="236"/>
      <c r="CQ22" s="236"/>
      <c r="CR22" s="236"/>
      <c r="CS22" s="236"/>
      <c r="CT22" s="236"/>
      <c r="CU22" s="237"/>
      <c r="CV22" s="32"/>
      <c r="CW22" s="238" t="s">
        <v>46</v>
      </c>
      <c r="CX22" s="236"/>
      <c r="CY22" s="236"/>
      <c r="CZ22" s="236"/>
      <c r="DA22" s="236"/>
      <c r="DB22" s="236"/>
      <c r="DC22" s="236"/>
      <c r="DD22" s="236"/>
      <c r="DE22" s="236"/>
      <c r="DF22" s="237"/>
      <c r="DG22" s="239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1"/>
      <c r="DT22" s="239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/>
      <c r="EF22" s="241"/>
      <c r="EG22" s="239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1"/>
    </row>
    <row r="23" spans="1:149" ht="12.75" customHeight="1">
      <c r="A23" s="231"/>
      <c r="B23" s="232"/>
      <c r="C23" s="232"/>
      <c r="D23" s="232"/>
      <c r="E23" s="232"/>
      <c r="F23" s="232"/>
      <c r="G23" s="232"/>
      <c r="H23" s="233"/>
      <c r="I23" s="276" t="s">
        <v>239</v>
      </c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35" t="s">
        <v>244</v>
      </c>
      <c r="CO23" s="236"/>
      <c r="CP23" s="236"/>
      <c r="CQ23" s="236"/>
      <c r="CR23" s="236"/>
      <c r="CS23" s="236"/>
      <c r="CT23" s="236"/>
      <c r="CU23" s="237"/>
      <c r="CV23" s="36"/>
      <c r="CW23" s="238" t="s">
        <v>46</v>
      </c>
      <c r="CX23" s="236"/>
      <c r="CY23" s="236"/>
      <c r="CZ23" s="236"/>
      <c r="DA23" s="236"/>
      <c r="DB23" s="236"/>
      <c r="DC23" s="236"/>
      <c r="DD23" s="236"/>
      <c r="DE23" s="236"/>
      <c r="DF23" s="237"/>
      <c r="DG23" s="239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1"/>
      <c r="DT23" s="239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1"/>
      <c r="EG23" s="239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1"/>
    </row>
    <row r="24" spans="1:149" ht="12.75" thickBot="1">
      <c r="A24" s="231" t="s">
        <v>179</v>
      </c>
      <c r="B24" s="232"/>
      <c r="C24" s="232"/>
      <c r="D24" s="232"/>
      <c r="E24" s="232"/>
      <c r="F24" s="232"/>
      <c r="G24" s="232"/>
      <c r="H24" s="233"/>
      <c r="I24" s="284" t="s">
        <v>180</v>
      </c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58" t="s">
        <v>181</v>
      </c>
      <c r="CO24" s="259"/>
      <c r="CP24" s="259"/>
      <c r="CQ24" s="259"/>
      <c r="CR24" s="259"/>
      <c r="CS24" s="259"/>
      <c r="CT24" s="259"/>
      <c r="CU24" s="260"/>
      <c r="CV24" s="36"/>
      <c r="CW24" s="286" t="s">
        <v>46</v>
      </c>
      <c r="CX24" s="259"/>
      <c r="CY24" s="259"/>
      <c r="CZ24" s="259"/>
      <c r="DA24" s="259"/>
      <c r="DB24" s="259"/>
      <c r="DC24" s="259"/>
      <c r="DD24" s="259"/>
      <c r="DE24" s="259"/>
      <c r="DF24" s="260"/>
      <c r="DG24" s="281">
        <f>DG25+DG27</f>
        <v>3927014.35</v>
      </c>
      <c r="DH24" s="282"/>
      <c r="DI24" s="282"/>
      <c r="DJ24" s="282"/>
      <c r="DK24" s="282"/>
      <c r="DL24" s="282"/>
      <c r="DM24" s="282"/>
      <c r="DN24" s="282"/>
      <c r="DO24" s="282"/>
      <c r="DP24" s="282"/>
      <c r="DQ24" s="282"/>
      <c r="DR24" s="282"/>
      <c r="DS24" s="283"/>
      <c r="DT24" s="281">
        <f>DT25+DT27</f>
        <v>3560150</v>
      </c>
      <c r="DU24" s="282"/>
      <c r="DV24" s="282"/>
      <c r="DW24" s="282"/>
      <c r="DX24" s="282"/>
      <c r="DY24" s="282"/>
      <c r="DZ24" s="282"/>
      <c r="EA24" s="282"/>
      <c r="EB24" s="282"/>
      <c r="EC24" s="282"/>
      <c r="ED24" s="282"/>
      <c r="EE24" s="282"/>
      <c r="EF24" s="283"/>
      <c r="EG24" s="281">
        <f>EG25+EG27</f>
        <v>3560150</v>
      </c>
      <c r="EH24" s="282"/>
      <c r="EI24" s="282"/>
      <c r="EJ24" s="282"/>
      <c r="EK24" s="282"/>
      <c r="EL24" s="282"/>
      <c r="EM24" s="282"/>
      <c r="EN24" s="282"/>
      <c r="EO24" s="282"/>
      <c r="EP24" s="282"/>
      <c r="EQ24" s="282"/>
      <c r="ER24" s="282"/>
      <c r="ES24" s="283"/>
    </row>
    <row r="25" spans="1:149" ht="24" customHeight="1" thickBot="1">
      <c r="A25" s="231" t="s">
        <v>182</v>
      </c>
      <c r="B25" s="232"/>
      <c r="C25" s="232"/>
      <c r="D25" s="232"/>
      <c r="E25" s="232"/>
      <c r="F25" s="232"/>
      <c r="G25" s="232"/>
      <c r="H25" s="233"/>
      <c r="I25" s="256" t="s">
        <v>164</v>
      </c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8" t="s">
        <v>183</v>
      </c>
      <c r="CO25" s="259"/>
      <c r="CP25" s="259"/>
      <c r="CQ25" s="259"/>
      <c r="CR25" s="259"/>
      <c r="CS25" s="259"/>
      <c r="CT25" s="259"/>
      <c r="CU25" s="260"/>
      <c r="CV25" s="37"/>
      <c r="CW25" s="278" t="s">
        <v>46</v>
      </c>
      <c r="CX25" s="279"/>
      <c r="CY25" s="279"/>
      <c r="CZ25" s="279"/>
      <c r="DA25" s="279"/>
      <c r="DB25" s="279"/>
      <c r="DC25" s="279"/>
      <c r="DD25" s="279"/>
      <c r="DE25" s="279"/>
      <c r="DF25" s="280"/>
      <c r="DG25" s="185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7"/>
      <c r="DT25" s="185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7"/>
      <c r="EG25" s="185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7"/>
    </row>
    <row r="26" spans="1:149" ht="12.75" customHeight="1">
      <c r="A26" s="231"/>
      <c r="B26" s="232"/>
      <c r="C26" s="232"/>
      <c r="D26" s="232"/>
      <c r="E26" s="232"/>
      <c r="F26" s="232"/>
      <c r="G26" s="232"/>
      <c r="H26" s="233"/>
      <c r="I26" s="276" t="s">
        <v>239</v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35" t="s">
        <v>245</v>
      </c>
      <c r="CO26" s="236"/>
      <c r="CP26" s="236"/>
      <c r="CQ26" s="236"/>
      <c r="CR26" s="236"/>
      <c r="CS26" s="236"/>
      <c r="CT26" s="236"/>
      <c r="CU26" s="237"/>
      <c r="CV26" s="38"/>
      <c r="CW26" s="278" t="s">
        <v>46</v>
      </c>
      <c r="CX26" s="279"/>
      <c r="CY26" s="279"/>
      <c r="CZ26" s="279"/>
      <c r="DA26" s="279"/>
      <c r="DB26" s="279"/>
      <c r="DC26" s="279"/>
      <c r="DD26" s="279"/>
      <c r="DE26" s="279"/>
      <c r="DF26" s="280"/>
      <c r="DG26" s="185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7"/>
      <c r="DT26" s="185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7"/>
      <c r="EG26" s="185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7"/>
    </row>
    <row r="27" spans="1:159" ht="19.5" thickBot="1">
      <c r="A27" s="231" t="s">
        <v>184</v>
      </c>
      <c r="B27" s="232"/>
      <c r="C27" s="232"/>
      <c r="D27" s="232"/>
      <c r="E27" s="232"/>
      <c r="F27" s="232"/>
      <c r="G27" s="232"/>
      <c r="H27" s="233"/>
      <c r="I27" s="256" t="s">
        <v>185</v>
      </c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8" t="s">
        <v>186</v>
      </c>
      <c r="CO27" s="259"/>
      <c r="CP27" s="259"/>
      <c r="CQ27" s="259"/>
      <c r="CR27" s="259"/>
      <c r="CS27" s="259"/>
      <c r="CT27" s="259"/>
      <c r="CU27" s="260"/>
      <c r="CV27" s="36" t="s">
        <v>121</v>
      </c>
      <c r="CW27" s="238" t="s">
        <v>46</v>
      </c>
      <c r="CX27" s="236"/>
      <c r="CY27" s="236"/>
      <c r="CZ27" s="236"/>
      <c r="DA27" s="236"/>
      <c r="DB27" s="236"/>
      <c r="DC27" s="236"/>
      <c r="DD27" s="236"/>
      <c r="DE27" s="236"/>
      <c r="DF27" s="237"/>
      <c r="DG27" s="239">
        <f>3560150+67500.22+70000+214356+15000+8.13</f>
        <v>3927014.35</v>
      </c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1"/>
      <c r="DT27" s="239">
        <v>3560150</v>
      </c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5"/>
      <c r="EG27" s="239">
        <v>3560150</v>
      </c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5"/>
      <c r="EU27" s="34"/>
      <c r="EV27" s="35"/>
      <c r="EW27" s="35"/>
      <c r="EX27" s="35"/>
      <c r="EY27" s="35"/>
      <c r="EZ27" s="35"/>
      <c r="FA27" s="35"/>
      <c r="FB27" s="261">
        <v>2</v>
      </c>
      <c r="FC27" s="261"/>
    </row>
    <row r="28" spans="1:158" ht="24" customHeight="1">
      <c r="A28" s="262" t="s">
        <v>39</v>
      </c>
      <c r="B28" s="263"/>
      <c r="C28" s="263"/>
      <c r="D28" s="263"/>
      <c r="E28" s="263"/>
      <c r="F28" s="263"/>
      <c r="G28" s="263"/>
      <c r="H28" s="264"/>
      <c r="I28" s="265" t="s">
        <v>187</v>
      </c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7" t="s">
        <v>188</v>
      </c>
      <c r="CO28" s="268"/>
      <c r="CP28" s="268"/>
      <c r="CQ28" s="268"/>
      <c r="CR28" s="268"/>
      <c r="CS28" s="268"/>
      <c r="CT28" s="268"/>
      <c r="CU28" s="269"/>
      <c r="CV28" s="33"/>
      <c r="CW28" s="270" t="s">
        <v>46</v>
      </c>
      <c r="CX28" s="268"/>
      <c r="CY28" s="268"/>
      <c r="CZ28" s="268"/>
      <c r="DA28" s="268"/>
      <c r="DB28" s="268"/>
      <c r="DC28" s="268"/>
      <c r="DD28" s="268"/>
      <c r="DE28" s="268"/>
      <c r="DF28" s="269"/>
      <c r="DG28" s="271">
        <f>DG29+DG30</f>
        <v>3542666.2199999997</v>
      </c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3"/>
      <c r="DT28" s="271">
        <f>DT29+DT30</f>
        <v>3054979</v>
      </c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3"/>
      <c r="EG28" s="271">
        <f>EG29+EG30</f>
        <v>2966253</v>
      </c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3"/>
      <c r="EU28" s="274"/>
      <c r="EV28" s="275"/>
      <c r="EW28" s="275"/>
      <c r="EX28" s="275"/>
      <c r="EY28" s="275"/>
      <c r="EZ28" s="275"/>
      <c r="FA28" s="275"/>
      <c r="FB28" s="275"/>
    </row>
    <row r="29" spans="1:159" ht="14.25" customHeight="1">
      <c r="A29" s="244"/>
      <c r="B29" s="245"/>
      <c r="C29" s="245"/>
      <c r="D29" s="245"/>
      <c r="E29" s="245"/>
      <c r="F29" s="245"/>
      <c r="G29" s="245"/>
      <c r="H29" s="246"/>
      <c r="I29" s="247" t="s">
        <v>189</v>
      </c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9"/>
      <c r="CN29" s="250" t="s">
        <v>190</v>
      </c>
      <c r="CO29" s="251"/>
      <c r="CP29" s="251"/>
      <c r="CQ29" s="251"/>
      <c r="CR29" s="251"/>
      <c r="CS29" s="251"/>
      <c r="CT29" s="251"/>
      <c r="CU29" s="252"/>
      <c r="CV29" s="36" t="s">
        <v>252</v>
      </c>
      <c r="CW29" s="253" t="s">
        <v>261</v>
      </c>
      <c r="CX29" s="251"/>
      <c r="CY29" s="251"/>
      <c r="CZ29" s="251"/>
      <c r="DA29" s="251"/>
      <c r="DB29" s="251"/>
      <c r="DC29" s="251"/>
      <c r="DD29" s="251"/>
      <c r="DE29" s="251"/>
      <c r="DF29" s="252"/>
      <c r="DG29" s="137">
        <f>DG15+DG18-DG30</f>
        <v>3542539.5399999996</v>
      </c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3"/>
      <c r="DT29" s="137">
        <f>DT15+DT18</f>
        <v>3054979</v>
      </c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3"/>
      <c r="EG29" s="137">
        <f>EG15+EG18</f>
        <v>2966253</v>
      </c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3"/>
      <c r="FB29" s="51" t="s">
        <v>246</v>
      </c>
      <c r="FC29" s="51"/>
    </row>
    <row r="30" spans="1:149" ht="15.75" customHeight="1">
      <c r="A30" s="244"/>
      <c r="B30" s="245"/>
      <c r="C30" s="245"/>
      <c r="D30" s="245"/>
      <c r="E30" s="245"/>
      <c r="F30" s="245"/>
      <c r="G30" s="245"/>
      <c r="H30" s="246"/>
      <c r="I30" s="247" t="s">
        <v>191</v>
      </c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9"/>
      <c r="CN30" s="250" t="s">
        <v>192</v>
      </c>
      <c r="CO30" s="251"/>
      <c r="CP30" s="251"/>
      <c r="CQ30" s="251"/>
      <c r="CR30" s="251"/>
      <c r="CS30" s="251"/>
      <c r="CT30" s="251"/>
      <c r="CU30" s="252"/>
      <c r="CV30" s="36"/>
      <c r="CW30" s="253" t="s">
        <v>253</v>
      </c>
      <c r="CX30" s="251"/>
      <c r="CY30" s="251"/>
      <c r="CZ30" s="251"/>
      <c r="DA30" s="251"/>
      <c r="DB30" s="251"/>
      <c r="DC30" s="251"/>
      <c r="DD30" s="251"/>
      <c r="DE30" s="251"/>
      <c r="DF30" s="252"/>
      <c r="DG30" s="137">
        <v>126.68</v>
      </c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3"/>
      <c r="DT30" s="137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243"/>
      <c r="EG30" s="137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3"/>
    </row>
    <row r="31" spans="1:162" ht="22.5" customHeight="1">
      <c r="A31" s="231" t="s">
        <v>40</v>
      </c>
      <c r="B31" s="232"/>
      <c r="C31" s="232"/>
      <c r="D31" s="232"/>
      <c r="E31" s="232"/>
      <c r="F31" s="232"/>
      <c r="G31" s="232"/>
      <c r="H31" s="233"/>
      <c r="I31" s="234" t="s">
        <v>193</v>
      </c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235" t="s">
        <v>194</v>
      </c>
      <c r="CO31" s="236"/>
      <c r="CP31" s="236"/>
      <c r="CQ31" s="236"/>
      <c r="CR31" s="236"/>
      <c r="CS31" s="236"/>
      <c r="CT31" s="236"/>
      <c r="CU31" s="237"/>
      <c r="CV31" s="32"/>
      <c r="CW31" s="238" t="s">
        <v>46</v>
      </c>
      <c r="CX31" s="236"/>
      <c r="CY31" s="236"/>
      <c r="CZ31" s="236"/>
      <c r="DA31" s="236"/>
      <c r="DB31" s="236"/>
      <c r="DC31" s="236"/>
      <c r="DD31" s="236"/>
      <c r="DE31" s="236"/>
      <c r="DF31" s="237"/>
      <c r="DG31" s="239">
        <f>'стр.5_6 (2)'!DG27</f>
        <v>3927014.35</v>
      </c>
      <c r="DH31" s="240"/>
      <c r="DI31" s="240"/>
      <c r="DJ31" s="240"/>
      <c r="DK31" s="240"/>
      <c r="DL31" s="240"/>
      <c r="DM31" s="240"/>
      <c r="DN31" s="240"/>
      <c r="DO31" s="240"/>
      <c r="DP31" s="240"/>
      <c r="DQ31" s="240"/>
      <c r="DR31" s="240"/>
      <c r="DS31" s="241"/>
      <c r="DT31" s="239">
        <f>'стр.5_6 (2)'!DT27</f>
        <v>3560150</v>
      </c>
      <c r="DU31" s="240"/>
      <c r="DV31" s="240"/>
      <c r="DW31" s="240"/>
      <c r="DX31" s="240"/>
      <c r="DY31" s="240"/>
      <c r="DZ31" s="240"/>
      <c r="EA31" s="240"/>
      <c r="EB31" s="240"/>
      <c r="EC31" s="240"/>
      <c r="ED31" s="240"/>
      <c r="EE31" s="240"/>
      <c r="EF31" s="241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228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</row>
    <row r="32" spans="1:149" ht="72.75" customHeight="1">
      <c r="A32" s="230" t="s">
        <v>247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</row>
  </sheetData>
  <sheetProtection/>
  <mergeCells count="213"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  <mergeCell ref="DT4:DY4"/>
    <mergeCell ref="DZ4:EB4"/>
    <mergeCell ref="EC4:EF4"/>
    <mergeCell ref="EG4:EL4"/>
    <mergeCell ref="EM4:EO4"/>
    <mergeCell ref="EP4:ES4"/>
    <mergeCell ref="EG5:ES5"/>
    <mergeCell ref="A6:H6"/>
    <mergeCell ref="I6:CM6"/>
    <mergeCell ref="CN6:CU6"/>
    <mergeCell ref="CW6:DF6"/>
    <mergeCell ref="DG6:DS6"/>
    <mergeCell ref="DT6:EF6"/>
    <mergeCell ref="EG6:ES6"/>
    <mergeCell ref="CN7:CU7"/>
    <mergeCell ref="CW7:DF7"/>
    <mergeCell ref="DG7:DS7"/>
    <mergeCell ref="DT7:EF7"/>
    <mergeCell ref="DG5:DS5"/>
    <mergeCell ref="DT5:EF5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DT10:EF10"/>
    <mergeCell ref="EG10:ES10"/>
    <mergeCell ref="A9:H9"/>
    <mergeCell ref="I9:CM9"/>
    <mergeCell ref="CN9:CU9"/>
    <mergeCell ref="CW9:DF9"/>
    <mergeCell ref="DG9:DS9"/>
    <mergeCell ref="DT9:EF9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A23:H23"/>
    <mergeCell ref="I23:CM23"/>
    <mergeCell ref="CN23:CU23"/>
    <mergeCell ref="CW23:DF23"/>
    <mergeCell ref="DG23:DS23"/>
    <mergeCell ref="DT23:EF23"/>
    <mergeCell ref="A24:H24"/>
    <mergeCell ref="I24:CM24"/>
    <mergeCell ref="CN24:CU24"/>
    <mergeCell ref="CW24:DF24"/>
    <mergeCell ref="DG24:DS24"/>
    <mergeCell ref="DT24:EF24"/>
    <mergeCell ref="I25:CM25"/>
    <mergeCell ref="CN25:CU25"/>
    <mergeCell ref="CW25:DF25"/>
    <mergeCell ref="DG25:DS25"/>
    <mergeCell ref="DT25:EF25"/>
    <mergeCell ref="EG23:ES23"/>
    <mergeCell ref="EG24:ES24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DF1" sqref="DF1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40"/>
      <c r="B1" s="341"/>
      <c r="C1" s="341"/>
      <c r="D1" s="341"/>
      <c r="E1" s="341"/>
      <c r="F1" s="341"/>
      <c r="G1" s="341"/>
      <c r="H1" s="342"/>
      <c r="I1" s="346" t="s">
        <v>189</v>
      </c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7"/>
      <c r="CH1" s="347"/>
      <c r="CI1" s="347"/>
      <c r="CJ1" s="347"/>
      <c r="CK1" s="347"/>
      <c r="CL1" s="347"/>
      <c r="CM1" s="348"/>
      <c r="CN1" s="349" t="s">
        <v>195</v>
      </c>
      <c r="CO1" s="341"/>
      <c r="CP1" s="341"/>
      <c r="CQ1" s="341"/>
      <c r="CR1" s="341"/>
      <c r="CS1" s="341"/>
      <c r="CT1" s="341"/>
      <c r="CU1" s="342"/>
      <c r="CV1" s="340" t="s">
        <v>261</v>
      </c>
      <c r="CW1" s="341"/>
      <c r="CX1" s="341"/>
      <c r="CY1" s="341"/>
      <c r="CZ1" s="341"/>
      <c r="DA1" s="341"/>
      <c r="DB1" s="341"/>
      <c r="DC1" s="341"/>
      <c r="DD1" s="341"/>
      <c r="DE1" s="342"/>
      <c r="DF1" s="22">
        <f>'стр.5_6 (2)'!DG27-DF2</f>
        <v>3888143.75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50" t="s">
        <v>196</v>
      </c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</row>
    <row r="2" spans="1:169" ht="16.5" customHeight="1" thickBot="1">
      <c r="A2" s="343"/>
      <c r="B2" s="344"/>
      <c r="C2" s="344"/>
      <c r="D2" s="344"/>
      <c r="E2" s="344"/>
      <c r="F2" s="344"/>
      <c r="G2" s="344"/>
      <c r="H2" s="345"/>
      <c r="I2" s="351" t="s">
        <v>191</v>
      </c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3" t="s">
        <v>197</v>
      </c>
      <c r="CO2" s="354"/>
      <c r="CP2" s="354"/>
      <c r="CQ2" s="354"/>
      <c r="CR2" s="354"/>
      <c r="CS2" s="354"/>
      <c r="CT2" s="354"/>
      <c r="CU2" s="355"/>
      <c r="CV2" s="356" t="s">
        <v>253</v>
      </c>
      <c r="CW2" s="354"/>
      <c r="CX2" s="354"/>
      <c r="CY2" s="354"/>
      <c r="CZ2" s="354"/>
      <c r="DA2" s="354"/>
      <c r="DB2" s="354"/>
      <c r="DC2" s="354"/>
      <c r="DD2" s="354"/>
      <c r="DE2" s="355"/>
      <c r="DF2" s="39">
        <v>38870.6</v>
      </c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5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57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17"/>
      <c r="BJ5" s="17"/>
      <c r="BK5" s="359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18"/>
      <c r="BX5" s="18"/>
      <c r="BY5" s="357" t="s">
        <v>202</v>
      </c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</row>
    <row r="6" spans="43:96" s="3" customFormat="1" ht="13.5" customHeight="1"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K6" s="360" t="s">
        <v>3</v>
      </c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Y6" s="47" t="s">
        <v>4</v>
      </c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61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17"/>
      <c r="BF8" s="17"/>
      <c r="BG8" s="359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18"/>
      <c r="BZ8" s="18"/>
      <c r="CA8" s="363" t="s">
        <v>201</v>
      </c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</row>
    <row r="9" spans="39:96" s="3" customFormat="1" ht="15.75" customHeight="1"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G9" s="360" t="s">
        <v>3</v>
      </c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CA9" s="47" t="s">
        <v>4</v>
      </c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63" t="s">
        <v>5</v>
      </c>
      <c r="J11" s="63"/>
      <c r="K11" s="363"/>
      <c r="L11" s="364"/>
      <c r="M11" s="364"/>
      <c r="N11" s="64" t="s">
        <v>5</v>
      </c>
      <c r="O11" s="64"/>
      <c r="Q11" s="363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63">
        <v>20</v>
      </c>
      <c r="AG11" s="63"/>
      <c r="AH11" s="63"/>
      <c r="AI11" s="365" t="s">
        <v>12</v>
      </c>
      <c r="AJ11" s="366"/>
      <c r="AK11" s="366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</sheetData>
  <sheetProtection/>
  <mergeCells count="26">
    <mergeCell ref="I11:J11"/>
    <mergeCell ref="K11:M11"/>
    <mergeCell ref="N11:O11"/>
    <mergeCell ref="Q11:AE11"/>
    <mergeCell ref="AF11:AH11"/>
    <mergeCell ref="AI11:AK11"/>
    <mergeCell ref="AM8:BD8"/>
    <mergeCell ref="BG8:BX8"/>
    <mergeCell ref="CA8:CR8"/>
    <mergeCell ref="AM9:BD9"/>
    <mergeCell ref="BG9:BX9"/>
    <mergeCell ref="CA9:CR9"/>
    <mergeCell ref="AQ5:BH5"/>
    <mergeCell ref="BK5:BV5"/>
    <mergeCell ref="BY5:CR5"/>
    <mergeCell ref="AQ6:BH6"/>
    <mergeCell ref="BK6:BV6"/>
    <mergeCell ref="BY6:CR6"/>
    <mergeCell ref="A1:H2"/>
    <mergeCell ref="I1:CM1"/>
    <mergeCell ref="CN1:CU1"/>
    <mergeCell ref="DV1:FM2"/>
    <mergeCell ref="I2:CM2"/>
    <mergeCell ref="CN2:CU2"/>
    <mergeCell ref="CV1:DE1"/>
    <mergeCell ref="CV2:DE2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2022-12-19T05:18:06Z</cp:lastPrinted>
  <dcterms:created xsi:type="dcterms:W3CDTF">2020-01-30T22:35:47Z</dcterms:created>
  <dcterms:modified xsi:type="dcterms:W3CDTF">2022-12-19T05:33:32Z</dcterms:modified>
  <cp:category/>
  <cp:version/>
  <cp:contentType/>
  <cp:contentStatus/>
</cp:coreProperties>
</file>